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sa\Desktop\Julija\Financijski plan za 2024. s projekcijama\"/>
    </mc:Choice>
  </mc:AlternateContent>
  <bookViews>
    <workbookView xWindow="0" yWindow="0" windowWidth="28800" windowHeight="12435" firstSheet="2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3" l="1"/>
  <c r="H24" i="3"/>
  <c r="G29" i="3"/>
  <c r="H29" i="3"/>
  <c r="F29" i="3"/>
  <c r="F24" i="3" s="1"/>
  <c r="G25" i="3"/>
  <c r="H25" i="3"/>
  <c r="F25" i="3"/>
  <c r="D11" i="3"/>
  <c r="F11" i="3"/>
  <c r="F10" i="3" s="1"/>
  <c r="E11" i="3" l="1"/>
  <c r="E10" i="3" s="1"/>
  <c r="E24" i="3"/>
  <c r="E29" i="3"/>
  <c r="E25" i="3"/>
  <c r="D29" i="3"/>
  <c r="D24" i="3" s="1"/>
  <c r="D10" i="3"/>
  <c r="D25" i="3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F14" i="10" s="1"/>
  <c r="J8" i="10"/>
  <c r="J14" i="10" s="1"/>
  <c r="I8" i="10"/>
  <c r="H8" i="10"/>
  <c r="G8" i="10"/>
  <c r="F8" i="10"/>
  <c r="G14" i="10" l="1"/>
  <c r="I14" i="10"/>
  <c r="H14" i="10"/>
  <c r="H22" i="10" s="1"/>
  <c r="H28" i="10" s="1"/>
  <c r="H29" i="10" s="1"/>
  <c r="I22" i="10"/>
  <c r="I28" i="10" s="1"/>
  <c r="I29" i="10" s="1"/>
  <c r="J22" i="10"/>
  <c r="J28" i="10" s="1"/>
  <c r="J29" i="10" s="1"/>
  <c r="F22" i="10"/>
  <c r="F28" i="10" s="1"/>
  <c r="F29" i="10" s="1"/>
  <c r="G22" i="10"/>
  <c r="G28" i="10" s="1"/>
  <c r="G29" i="10" s="1"/>
</calcChain>
</file>

<file path=xl/sharedStrings.xml><?xml version="1.0" encoding="utf-8"?>
<sst xmlns="http://schemas.openxmlformats.org/spreadsheetml/2006/main" count="208" uniqueCount="105">
  <si>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</si>
  <si>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</si>
  <si>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</si>
  <si>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</si>
  <si>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</si>
  <si>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</si>
  <si>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</si>
  <si>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</si>
  <si>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</si>
  <si>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</si>
  <si>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</si>
  <si>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</si>
  <si>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</si>
  <si>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</si>
  <si>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</si>
  <si>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</si>
  <si>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</si>
  <si>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</si>
  <si>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</si>
  <si>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</si>
  <si>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</si>
  <si>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</si>
  <si>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</si>
  <si>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</si>
  <si>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</si>
  <si>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</si>
  <si>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</si>
  <si>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</si>
  <si>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</si>
  <si>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</si>
  <si>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Naziv izvora financiranja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</si>
  <si>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</si>
  <si>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</si>
  <si>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</si>
  <si>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</si>
  <si>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</si>
  <si>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</si>
  <si>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</si>
  <si>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</si>
  <si>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</si>
  <si>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</si>
  <si>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</si>
  <si>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</si>
  <si>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</si>
  <si>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</si>
  <si>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</si>
  <si>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</si>
  <si>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</si>
  <si>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</si>
  <si>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</si>
  <si>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</si>
  <si>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</si>
  <si>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</si>
  <si>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</si>
  <si>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</si>
  <si>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</si>
  <si>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</si>
  <si>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</si>
  <si>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</si>
  <si>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</si>
  <si>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</si>
  <si>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</si>
  <si>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</si>
  <si>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</si>
  <si>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</si>
  <si>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</si>
  <si>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</si>
  <si>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</si>
  <si>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</si>
  <si>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</si>
  <si>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</si>
  <si>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</si>
  <si>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</si>
  <si>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</si>
  <si>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</si>
  <si>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</si>
  <si>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</si>
  <si>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</si>
  <si>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</si>
  <si>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</si>
  <si>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</si>
  <si>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</si>
  <si>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administrativnih
pristojbi, pristojbi po posebnim
propisima i naknada</t>
  </si>
  <si>
    <t>Financijski rashodi</t>
  </si>
  <si>
    <t>Rashodi za dodatna ulaganja na nefinancijskoj imovini</t>
  </si>
  <si>
    <t>Prihodi od prodaje proizvoda i robe te pruženih usluga i prihodi od donacija</t>
  </si>
  <si>
    <t xml:space="preserve">  32 Vlastiti prihodi</t>
  </si>
  <si>
    <t>PROGRAM 1207</t>
  </si>
  <si>
    <t>Zakonski standard ustanova u obrazovanju</t>
  </si>
  <si>
    <t>Aktivnost A120701</t>
  </si>
  <si>
    <t>Osiguranje uvjeta rada za redovno poslovanje osnovnih škola</t>
  </si>
  <si>
    <t>Izvor financiranja 5.8.1</t>
  </si>
  <si>
    <t>Izvor financiranja 4.4.1</t>
  </si>
  <si>
    <t>Aktivnost A120702</t>
  </si>
  <si>
    <t>PROGRAM 1208</t>
  </si>
  <si>
    <t>Program ustanova u obrazovanju iznad zakonskog standarda</t>
  </si>
  <si>
    <t>Aktivnost A120810</t>
  </si>
  <si>
    <t>Ostale aktivnosti osnovnih škola</t>
  </si>
  <si>
    <t>Izvor financiranja 4.3.1</t>
  </si>
  <si>
    <t>Postrojenje i oprema</t>
  </si>
  <si>
    <t>Dodatna ulaganja na nefinancijskoj imovini</t>
  </si>
  <si>
    <t xml:space="preserve">  1.1.1 Opći prihodi i primici</t>
  </si>
  <si>
    <t>3.2.1. Vlastiti prihodi</t>
  </si>
  <si>
    <t xml:space="preserve">  4.3.1 Ostali prihodi za posebne namjene</t>
  </si>
  <si>
    <t xml:space="preserve">  5.8.1 Ostale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</si>
</sst>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opLeftCell="A4" workbookViewId="0">
      <selection activeCell="F13" sqref="F1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88" t="s">
        <v>39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88" t="s">
        <v>24</v>
      </c>
      <c r="B3" s="88"/>
      <c r="C3" s="88"/>
      <c r="D3" s="88"/>
      <c r="E3" s="88"/>
      <c r="F3" s="88"/>
      <c r="G3" s="88"/>
      <c r="H3" s="88"/>
      <c r="I3" s="89"/>
      <c r="J3" s="89"/>
    </row>
    <row r="4" spans="1:10" ht="18" x14ac:dyDescent="0.25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75" x14ac:dyDescent="0.25">
      <c r="A5" s="88" t="s">
        <v>31</v>
      </c>
      <c r="B5" s="90"/>
      <c r="C5" s="90"/>
      <c r="D5" s="90"/>
      <c r="E5" s="90"/>
      <c r="F5" s="90"/>
      <c r="G5" s="90"/>
      <c r="H5" s="90"/>
      <c r="I5" s="90"/>
      <c r="J5" s="90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7" t="s">
        <v>44</v>
      </c>
    </row>
    <row r="7" spans="1:10" ht="25.5" x14ac:dyDescent="0.25">
      <c r="A7" s="30"/>
      <c r="B7" s="31"/>
      <c r="C7" s="31"/>
      <c r="D7" s="32"/>
      <c r="E7" s="33"/>
      <c r="F7" s="3" t="s">
        <v>45</v>
      </c>
      <c r="G7" s="3" t="s">
        <v>43</v>
      </c>
      <c r="H7" s="3" t="s">
        <v>53</v>
      </c>
      <c r="I7" s="3" t="s">
        <v>54</v>
      </c>
      <c r="J7" s="3" t="s">
        <v>55</v>
      </c>
    </row>
    <row r="8" spans="1:10" x14ac:dyDescent="0.25">
      <c r="A8" s="91" t="s">
        <v>0</v>
      </c>
      <c r="B8" s="92"/>
      <c r="C8" s="92"/>
      <c r="D8" s="92"/>
      <c r="E8" s="93"/>
      <c r="F8" s="34">
        <f>F9+F10</f>
        <v>445584</v>
      </c>
      <c r="G8" s="34">
        <f t="shared" ref="G8:J8" si="0">G9+G10</f>
        <v>447326</v>
      </c>
      <c r="H8" s="34">
        <f t="shared" si="0"/>
        <v>504700</v>
      </c>
      <c r="I8" s="34">
        <f t="shared" si="0"/>
        <v>504700</v>
      </c>
      <c r="J8" s="34">
        <f t="shared" si="0"/>
        <v>504700</v>
      </c>
    </row>
    <row r="9" spans="1:10" x14ac:dyDescent="0.25">
      <c r="A9" s="94" t="s">
        <v>47</v>
      </c>
      <c r="B9" s="95"/>
      <c r="C9" s="95"/>
      <c r="D9" s="95"/>
      <c r="E9" s="87"/>
      <c r="F9" s="35">
        <v>445584</v>
      </c>
      <c r="G9" s="35">
        <v>447326</v>
      </c>
      <c r="H9" s="35">
        <v>504700</v>
      </c>
      <c r="I9" s="35">
        <v>504700</v>
      </c>
      <c r="J9" s="35">
        <v>504700</v>
      </c>
    </row>
    <row r="10" spans="1:10" x14ac:dyDescent="0.25">
      <c r="A10" s="96" t="s">
        <v>48</v>
      </c>
      <c r="B10" s="87"/>
      <c r="C10" s="87"/>
      <c r="D10" s="87"/>
      <c r="E10" s="87"/>
      <c r="F10" s="35"/>
      <c r="G10" s="35"/>
      <c r="H10" s="35"/>
      <c r="I10" s="35"/>
      <c r="J10" s="35"/>
    </row>
    <row r="11" spans="1:10" x14ac:dyDescent="0.25">
      <c r="A11" s="38" t="s">
        <v>1</v>
      </c>
      <c r="B11" s="47"/>
      <c r="C11" s="47"/>
      <c r="D11" s="47"/>
      <c r="E11" s="47"/>
      <c r="F11" s="34">
        <f>F12+F13</f>
        <v>445584</v>
      </c>
      <c r="G11" s="34">
        <f t="shared" ref="G11:J11" si="1">G12+G13</f>
        <v>447326</v>
      </c>
      <c r="H11" s="34">
        <f t="shared" si="1"/>
        <v>504700</v>
      </c>
      <c r="I11" s="34">
        <f t="shared" si="1"/>
        <v>504700</v>
      </c>
      <c r="J11" s="34">
        <f t="shared" si="1"/>
        <v>504700</v>
      </c>
    </row>
    <row r="12" spans="1:10" x14ac:dyDescent="0.25">
      <c r="A12" s="97" t="s">
        <v>49</v>
      </c>
      <c r="B12" s="95"/>
      <c r="C12" s="95"/>
      <c r="D12" s="95"/>
      <c r="E12" s="95"/>
      <c r="F12" s="35">
        <v>418072</v>
      </c>
      <c r="G12" s="35">
        <v>405652</v>
      </c>
      <c r="H12" s="35">
        <v>468200</v>
      </c>
      <c r="I12" s="35">
        <v>468200</v>
      </c>
      <c r="J12" s="48">
        <v>468200</v>
      </c>
    </row>
    <row r="13" spans="1:10" x14ac:dyDescent="0.25">
      <c r="A13" s="86" t="s">
        <v>50</v>
      </c>
      <c r="B13" s="87"/>
      <c r="C13" s="87"/>
      <c r="D13" s="87"/>
      <c r="E13" s="87"/>
      <c r="F13" s="49">
        <v>27512</v>
      </c>
      <c r="G13" s="49">
        <v>41674</v>
      </c>
      <c r="H13" s="49">
        <v>36500</v>
      </c>
      <c r="I13" s="49">
        <v>36500</v>
      </c>
      <c r="J13" s="48">
        <v>36500</v>
      </c>
    </row>
    <row r="14" spans="1:10" x14ac:dyDescent="0.25">
      <c r="A14" s="98" t="s">
        <v>73</v>
      </c>
      <c r="B14" s="92"/>
      <c r="C14" s="92"/>
      <c r="D14" s="92"/>
      <c r="E14" s="92"/>
      <c r="F14" s="34">
        <f>F8-F11</f>
        <v>0</v>
      </c>
      <c r="G14" s="34">
        <f t="shared" ref="G14:J14" si="2">G8-G11</f>
        <v>0</v>
      </c>
      <c r="H14" s="34">
        <f t="shared" si="2"/>
        <v>0</v>
      </c>
      <c r="I14" s="34">
        <f t="shared" si="2"/>
        <v>0</v>
      </c>
      <c r="J14" s="34">
        <f t="shared" si="2"/>
        <v>0</v>
      </c>
    </row>
    <row r="15" spans="1:10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75" x14ac:dyDescent="0.25">
      <c r="A16" s="88" t="s">
        <v>32</v>
      </c>
      <c r="B16" s="90"/>
      <c r="C16" s="90"/>
      <c r="D16" s="90"/>
      <c r="E16" s="90"/>
      <c r="F16" s="90"/>
      <c r="G16" s="90"/>
      <c r="H16" s="90"/>
      <c r="I16" s="90"/>
      <c r="J16" s="90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5.5" x14ac:dyDescent="0.25">
      <c r="A18" s="30"/>
      <c r="B18" s="31"/>
      <c r="C18" s="31"/>
      <c r="D18" s="32"/>
      <c r="E18" s="33"/>
      <c r="F18" s="3" t="s">
        <v>45</v>
      </c>
      <c r="G18" s="3" t="s">
        <v>43</v>
      </c>
      <c r="H18" s="3" t="s">
        <v>53</v>
      </c>
      <c r="I18" s="3" t="s">
        <v>54</v>
      </c>
      <c r="J18" s="3" t="s">
        <v>55</v>
      </c>
    </row>
    <row r="19" spans="1:10" x14ac:dyDescent="0.25">
      <c r="A19" s="86" t="s">
        <v>51</v>
      </c>
      <c r="B19" s="87"/>
      <c r="C19" s="87"/>
      <c r="D19" s="87"/>
      <c r="E19" s="87"/>
      <c r="F19" s="49"/>
      <c r="G19" s="49"/>
      <c r="H19" s="49"/>
      <c r="I19" s="49"/>
      <c r="J19" s="48"/>
    </row>
    <row r="20" spans="1:10" x14ac:dyDescent="0.25">
      <c r="A20" s="86" t="s">
        <v>52</v>
      </c>
      <c r="B20" s="87"/>
      <c r="C20" s="87"/>
      <c r="D20" s="87"/>
      <c r="E20" s="87"/>
      <c r="F20" s="49"/>
      <c r="G20" s="49"/>
      <c r="H20" s="49"/>
      <c r="I20" s="49"/>
      <c r="J20" s="48"/>
    </row>
    <row r="21" spans="1:10" x14ac:dyDescent="0.25">
      <c r="A21" s="98" t="s">
        <v>2</v>
      </c>
      <c r="B21" s="92"/>
      <c r="C21" s="92"/>
      <c r="D21" s="92"/>
      <c r="E21" s="92"/>
      <c r="F21" s="34">
        <f>F19-F20</f>
        <v>0</v>
      </c>
      <c r="G21" s="34">
        <f t="shared" ref="G21:J21" si="3">G19-G20</f>
        <v>0</v>
      </c>
      <c r="H21" s="34">
        <f t="shared" si="3"/>
        <v>0</v>
      </c>
      <c r="I21" s="34">
        <f t="shared" si="3"/>
        <v>0</v>
      </c>
      <c r="J21" s="34">
        <f t="shared" si="3"/>
        <v>0</v>
      </c>
    </row>
    <row r="22" spans="1:10" x14ac:dyDescent="0.25">
      <c r="A22" s="98" t="s">
        <v>74</v>
      </c>
      <c r="B22" s="92"/>
      <c r="C22" s="92"/>
      <c r="D22" s="92"/>
      <c r="E22" s="92"/>
      <c r="F22" s="34">
        <f>F14+F21</f>
        <v>0</v>
      </c>
      <c r="G22" s="34">
        <f t="shared" ref="G22:J22" si="4">G14+G21</f>
        <v>0</v>
      </c>
      <c r="H22" s="34">
        <f t="shared" si="4"/>
        <v>0</v>
      </c>
      <c r="I22" s="34">
        <f t="shared" si="4"/>
        <v>0</v>
      </c>
      <c r="J22" s="34">
        <f t="shared" si="4"/>
        <v>0</v>
      </c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88" t="s">
        <v>75</v>
      </c>
      <c r="B24" s="90"/>
      <c r="C24" s="90"/>
      <c r="D24" s="90"/>
      <c r="E24" s="90"/>
      <c r="F24" s="90"/>
      <c r="G24" s="90"/>
      <c r="H24" s="90"/>
      <c r="I24" s="90"/>
      <c r="J24" s="90"/>
    </row>
    <row r="25" spans="1:10" ht="15.75" x14ac:dyDescent="0.25">
      <c r="A25" s="45"/>
      <c r="B25" s="46"/>
      <c r="C25" s="46"/>
      <c r="D25" s="46"/>
      <c r="E25" s="46"/>
      <c r="F25" s="46"/>
      <c r="G25" s="46"/>
      <c r="H25" s="46"/>
      <c r="I25" s="46"/>
      <c r="J25" s="46"/>
    </row>
    <row r="26" spans="1:10" ht="25.5" x14ac:dyDescent="0.25">
      <c r="A26" s="30"/>
      <c r="B26" s="31"/>
      <c r="C26" s="31"/>
      <c r="D26" s="32"/>
      <c r="E26" s="33"/>
      <c r="F26" s="3" t="s">
        <v>45</v>
      </c>
      <c r="G26" s="3" t="s">
        <v>43</v>
      </c>
      <c r="H26" s="3" t="s">
        <v>53</v>
      </c>
      <c r="I26" s="3" t="s">
        <v>54</v>
      </c>
      <c r="J26" s="3" t="s">
        <v>55</v>
      </c>
    </row>
    <row r="27" spans="1:10" ht="15" customHeight="1" x14ac:dyDescent="0.25">
      <c r="A27" s="101" t="s">
        <v>76</v>
      </c>
      <c r="B27" s="102"/>
      <c r="C27" s="102"/>
      <c r="D27" s="102"/>
      <c r="E27" s="103"/>
      <c r="F27" s="50">
        <v>0</v>
      </c>
      <c r="G27" s="50">
        <v>0</v>
      </c>
      <c r="H27" s="50">
        <v>0</v>
      </c>
      <c r="I27" s="50">
        <v>0</v>
      </c>
      <c r="J27" s="51">
        <v>0</v>
      </c>
    </row>
    <row r="28" spans="1:10" ht="15" customHeight="1" x14ac:dyDescent="0.25">
      <c r="A28" s="98" t="s">
        <v>77</v>
      </c>
      <c r="B28" s="92"/>
      <c r="C28" s="92"/>
      <c r="D28" s="92"/>
      <c r="E28" s="92"/>
      <c r="F28" s="52">
        <f>F22+F27</f>
        <v>0</v>
      </c>
      <c r="G28" s="52">
        <f t="shared" ref="G28:J28" si="5">G22+G27</f>
        <v>0</v>
      </c>
      <c r="H28" s="52">
        <f t="shared" si="5"/>
        <v>0</v>
      </c>
      <c r="I28" s="52">
        <f t="shared" si="5"/>
        <v>0</v>
      </c>
      <c r="J28" s="53">
        <f t="shared" si="5"/>
        <v>0</v>
      </c>
    </row>
    <row r="29" spans="1:10" ht="45" customHeight="1" x14ac:dyDescent="0.25">
      <c r="A29" s="91" t="s">
        <v>78</v>
      </c>
      <c r="B29" s="104"/>
      <c r="C29" s="104"/>
      <c r="D29" s="104"/>
      <c r="E29" s="105"/>
      <c r="F29" s="52">
        <f>F14+F21+F27-F28</f>
        <v>0</v>
      </c>
      <c r="G29" s="52">
        <f t="shared" ref="G29:J29" si="6">G14+G21+G27-G28</f>
        <v>0</v>
      </c>
      <c r="H29" s="52">
        <f t="shared" si="6"/>
        <v>0</v>
      </c>
      <c r="I29" s="52">
        <f t="shared" si="6"/>
        <v>0</v>
      </c>
      <c r="J29" s="53">
        <f t="shared" si="6"/>
        <v>0</v>
      </c>
    </row>
    <row r="30" spans="1:10" ht="15.75" x14ac:dyDescent="0.25">
      <c r="A30" s="54"/>
      <c r="B30" s="55"/>
      <c r="C30" s="55"/>
      <c r="D30" s="55"/>
      <c r="E30" s="55"/>
      <c r="F30" s="55"/>
      <c r="G30" s="55"/>
      <c r="H30" s="55"/>
      <c r="I30" s="55"/>
      <c r="J30" s="55"/>
    </row>
    <row r="31" spans="1:10" ht="15.75" x14ac:dyDescent="0.25">
      <c r="A31" s="106" t="s">
        <v>72</v>
      </c>
      <c r="B31" s="106"/>
      <c r="C31" s="106"/>
      <c r="D31" s="106"/>
      <c r="E31" s="106"/>
      <c r="F31" s="106"/>
      <c r="G31" s="106"/>
      <c r="H31" s="106"/>
      <c r="I31" s="106"/>
      <c r="J31" s="106"/>
    </row>
    <row r="32" spans="1:10" ht="18" x14ac:dyDescent="0.25">
      <c r="A32" s="56"/>
      <c r="B32" s="57"/>
      <c r="C32" s="57"/>
      <c r="D32" s="57"/>
      <c r="E32" s="57"/>
      <c r="F32" s="57"/>
      <c r="G32" s="57"/>
      <c r="H32" s="58"/>
      <c r="I32" s="58"/>
      <c r="J32" s="58"/>
    </row>
    <row r="33" spans="1:10" ht="25.5" x14ac:dyDescent="0.25">
      <c r="A33" s="59"/>
      <c r="B33" s="60"/>
      <c r="C33" s="60"/>
      <c r="D33" s="61"/>
      <c r="E33" s="62"/>
      <c r="F33" s="63" t="s">
        <v>45</v>
      </c>
      <c r="G33" s="63" t="s">
        <v>43</v>
      </c>
      <c r="H33" s="63" t="s">
        <v>53</v>
      </c>
      <c r="I33" s="63" t="s">
        <v>54</v>
      </c>
      <c r="J33" s="63" t="s">
        <v>55</v>
      </c>
    </row>
    <row r="34" spans="1:10" x14ac:dyDescent="0.25">
      <c r="A34" s="101" t="s">
        <v>76</v>
      </c>
      <c r="B34" s="102"/>
      <c r="C34" s="102"/>
      <c r="D34" s="102"/>
      <c r="E34" s="103"/>
      <c r="F34" s="50">
        <v>0</v>
      </c>
      <c r="G34" s="50">
        <f>F37</f>
        <v>0</v>
      </c>
      <c r="H34" s="50">
        <f>G37</f>
        <v>0</v>
      </c>
      <c r="I34" s="50">
        <f>H37</f>
        <v>0</v>
      </c>
      <c r="J34" s="51">
        <f>I37</f>
        <v>0</v>
      </c>
    </row>
    <row r="35" spans="1:10" ht="28.5" customHeight="1" x14ac:dyDescent="0.25">
      <c r="A35" s="101" t="s">
        <v>79</v>
      </c>
      <c r="B35" s="102"/>
      <c r="C35" s="102"/>
      <c r="D35" s="102"/>
      <c r="E35" s="103"/>
      <c r="F35" s="50">
        <v>0</v>
      </c>
      <c r="G35" s="50">
        <v>0</v>
      </c>
      <c r="H35" s="50">
        <v>0</v>
      </c>
      <c r="I35" s="50">
        <v>0</v>
      </c>
      <c r="J35" s="51">
        <v>0</v>
      </c>
    </row>
    <row r="36" spans="1:10" x14ac:dyDescent="0.25">
      <c r="A36" s="101" t="s">
        <v>80</v>
      </c>
      <c r="B36" s="107"/>
      <c r="C36" s="107"/>
      <c r="D36" s="107"/>
      <c r="E36" s="108"/>
      <c r="F36" s="50">
        <v>0</v>
      </c>
      <c r="G36" s="50">
        <v>0</v>
      </c>
      <c r="H36" s="50">
        <v>0</v>
      </c>
      <c r="I36" s="50">
        <v>0</v>
      </c>
      <c r="J36" s="51">
        <v>0</v>
      </c>
    </row>
    <row r="37" spans="1:10" ht="15" customHeight="1" x14ac:dyDescent="0.25">
      <c r="A37" s="98" t="s">
        <v>77</v>
      </c>
      <c r="B37" s="92"/>
      <c r="C37" s="92"/>
      <c r="D37" s="92"/>
      <c r="E37" s="92"/>
      <c r="F37" s="36">
        <f>F34-F35+F36</f>
        <v>0</v>
      </c>
      <c r="G37" s="36">
        <f t="shared" ref="G37:J37" si="7">G34-G35+G36</f>
        <v>0</v>
      </c>
      <c r="H37" s="36">
        <f t="shared" si="7"/>
        <v>0</v>
      </c>
      <c r="I37" s="36">
        <f t="shared" si="7"/>
        <v>0</v>
      </c>
      <c r="J37" s="64">
        <f t="shared" si="7"/>
        <v>0</v>
      </c>
    </row>
    <row r="38" spans="1:10" ht="17.25" customHeight="1" x14ac:dyDescent="0.25"/>
    <row r="39" spans="1:10" x14ac:dyDescent="0.25">
      <c r="A39" s="99" t="s">
        <v>46</v>
      </c>
      <c r="B39" s="100"/>
      <c r="C39" s="100"/>
      <c r="D39" s="100"/>
      <c r="E39" s="100"/>
      <c r="F39" s="100"/>
      <c r="G39" s="100"/>
      <c r="H39" s="100"/>
      <c r="I39" s="100"/>
      <c r="J39" s="100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opLeftCell="A4" workbookViewId="0">
      <selection activeCell="D27" sqref="D2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88" t="s">
        <v>39</v>
      </c>
      <c r="B1" s="88"/>
      <c r="C1" s="88"/>
      <c r="D1" s="88"/>
      <c r="E1" s="88"/>
      <c r="F1" s="88"/>
      <c r="G1" s="88"/>
      <c r="H1" s="88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88" t="s">
        <v>24</v>
      </c>
      <c r="B3" s="88"/>
      <c r="C3" s="88"/>
      <c r="D3" s="88"/>
      <c r="E3" s="88"/>
      <c r="F3" s="88"/>
      <c r="G3" s="88"/>
      <c r="H3" s="88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8" t="s">
        <v>4</v>
      </c>
      <c r="B5" s="88"/>
      <c r="C5" s="88"/>
      <c r="D5" s="88"/>
      <c r="E5" s="88"/>
      <c r="F5" s="88"/>
      <c r="G5" s="88"/>
      <c r="H5" s="88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88" t="s">
        <v>56</v>
      </c>
      <c r="B7" s="88"/>
      <c r="C7" s="88"/>
      <c r="D7" s="88"/>
      <c r="E7" s="88"/>
      <c r="F7" s="88"/>
      <c r="G7" s="88"/>
      <c r="H7" s="88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1" t="s">
        <v>5</v>
      </c>
      <c r="B9" s="20" t="s">
        <v>6</v>
      </c>
      <c r="C9" s="20" t="s">
        <v>3</v>
      </c>
      <c r="D9" s="20" t="s">
        <v>42</v>
      </c>
      <c r="E9" s="21" t="s">
        <v>43</v>
      </c>
      <c r="F9" s="21" t="s">
        <v>40</v>
      </c>
      <c r="G9" s="21" t="s">
        <v>33</v>
      </c>
      <c r="H9" s="21" t="s">
        <v>41</v>
      </c>
    </row>
    <row r="10" spans="1:8" x14ac:dyDescent="0.25">
      <c r="A10" s="41"/>
      <c r="B10" s="42"/>
      <c r="C10" s="40" t="s">
        <v>0</v>
      </c>
      <c r="D10" s="72">
        <f>D11+D17</f>
        <v>445583.85</v>
      </c>
      <c r="E10" s="72">
        <f>E11+E17</f>
        <v>447326</v>
      </c>
      <c r="F10" s="79">
        <f>F11</f>
        <v>504700</v>
      </c>
      <c r="G10" s="79">
        <v>504700</v>
      </c>
      <c r="H10" s="79">
        <v>504700</v>
      </c>
    </row>
    <row r="11" spans="1:8" ht="15.75" customHeight="1" x14ac:dyDescent="0.25">
      <c r="A11" s="11">
        <v>6</v>
      </c>
      <c r="B11" s="11"/>
      <c r="C11" s="11" t="s">
        <v>7</v>
      </c>
      <c r="D11" s="8">
        <f>SUM(D12:D16)</f>
        <v>445583.85</v>
      </c>
      <c r="E11" s="8">
        <f>E12+E13+E14+E16+E15</f>
        <v>447326</v>
      </c>
      <c r="F11" s="9">
        <f>F12+F14</f>
        <v>504700</v>
      </c>
      <c r="G11" s="9">
        <v>458800</v>
      </c>
      <c r="H11" s="9">
        <v>458800</v>
      </c>
    </row>
    <row r="12" spans="1:8" ht="38.25" x14ac:dyDescent="0.25">
      <c r="A12" s="11"/>
      <c r="B12" s="16">
        <v>63</v>
      </c>
      <c r="C12" s="16" t="s">
        <v>35</v>
      </c>
      <c r="D12" s="8">
        <v>383389.56</v>
      </c>
      <c r="E12" s="9">
        <v>371624</v>
      </c>
      <c r="F12" s="9">
        <v>471200</v>
      </c>
      <c r="G12" s="9">
        <v>471200</v>
      </c>
      <c r="H12" s="9">
        <v>471200</v>
      </c>
    </row>
    <row r="13" spans="1:8" x14ac:dyDescent="0.25">
      <c r="A13" s="12"/>
      <c r="B13" s="12">
        <v>64</v>
      </c>
      <c r="C13" s="12" t="s">
        <v>81</v>
      </c>
      <c r="D13" s="8">
        <v>0.72</v>
      </c>
      <c r="E13" s="9"/>
      <c r="F13" s="9"/>
      <c r="G13" s="9"/>
      <c r="H13" s="9"/>
    </row>
    <row r="14" spans="1:8" ht="63.75" x14ac:dyDescent="0.25">
      <c r="A14" s="12"/>
      <c r="B14" s="12">
        <v>65</v>
      </c>
      <c r="C14" s="71" t="s">
        <v>82</v>
      </c>
      <c r="D14" s="8">
        <v>32994.57</v>
      </c>
      <c r="E14" s="9">
        <v>36366</v>
      </c>
      <c r="F14" s="9">
        <v>33500</v>
      </c>
      <c r="G14" s="9">
        <v>33500</v>
      </c>
      <c r="H14" s="9">
        <v>33500</v>
      </c>
    </row>
    <row r="15" spans="1:8" ht="38.25" x14ac:dyDescent="0.25">
      <c r="A15" s="12"/>
      <c r="B15" s="12">
        <v>66</v>
      </c>
      <c r="C15" s="71" t="s">
        <v>85</v>
      </c>
      <c r="D15" s="8"/>
      <c r="E15" s="9">
        <v>2654</v>
      </c>
      <c r="F15" s="9"/>
      <c r="G15" s="9"/>
      <c r="H15" s="9"/>
    </row>
    <row r="16" spans="1:8" ht="38.25" x14ac:dyDescent="0.25">
      <c r="A16" s="12"/>
      <c r="B16" s="12">
        <v>67</v>
      </c>
      <c r="C16" s="16" t="s">
        <v>36</v>
      </c>
      <c r="D16" s="8">
        <v>29199</v>
      </c>
      <c r="E16" s="9">
        <v>36682</v>
      </c>
      <c r="F16" s="9"/>
      <c r="G16" s="9"/>
      <c r="H16" s="9"/>
    </row>
    <row r="17" spans="1:8" ht="25.5" x14ac:dyDescent="0.25">
      <c r="A17" s="14">
        <v>7</v>
      </c>
      <c r="B17" s="15"/>
      <c r="C17" s="26" t="s">
        <v>8</v>
      </c>
      <c r="D17" s="8"/>
      <c r="E17" s="9"/>
      <c r="F17" s="9"/>
      <c r="G17" s="9"/>
      <c r="H17" s="9"/>
    </row>
    <row r="18" spans="1:8" ht="38.25" x14ac:dyDescent="0.25">
      <c r="A18" s="16"/>
      <c r="B18" s="16">
        <v>72</v>
      </c>
      <c r="C18" s="27" t="s">
        <v>34</v>
      </c>
      <c r="D18" s="8"/>
      <c r="E18" s="9"/>
      <c r="F18" s="9"/>
      <c r="G18" s="9"/>
      <c r="H18" s="10"/>
    </row>
    <row r="21" spans="1:8" ht="15.75" x14ac:dyDescent="0.25">
      <c r="A21" s="88" t="s">
        <v>57</v>
      </c>
      <c r="B21" s="109"/>
      <c r="C21" s="109"/>
      <c r="D21" s="109"/>
      <c r="E21" s="109"/>
      <c r="F21" s="109"/>
      <c r="G21" s="109"/>
      <c r="H21" s="109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21" t="s">
        <v>5</v>
      </c>
      <c r="B23" s="20" t="s">
        <v>6</v>
      </c>
      <c r="C23" s="20" t="s">
        <v>9</v>
      </c>
      <c r="D23" s="20" t="s">
        <v>42</v>
      </c>
      <c r="E23" s="21" t="s">
        <v>43</v>
      </c>
      <c r="F23" s="21" t="s">
        <v>40</v>
      </c>
      <c r="G23" s="21" t="s">
        <v>33</v>
      </c>
      <c r="H23" s="21" t="s">
        <v>41</v>
      </c>
    </row>
    <row r="24" spans="1:8" x14ac:dyDescent="0.25">
      <c r="A24" s="41"/>
      <c r="B24" s="42"/>
      <c r="C24" s="40" t="s">
        <v>1</v>
      </c>
      <c r="D24" s="72">
        <f>D25+D29</f>
        <v>445583.56000000006</v>
      </c>
      <c r="E24" s="72">
        <f>E25+E29</f>
        <v>447326</v>
      </c>
      <c r="F24" s="79">
        <f>F25+F29</f>
        <v>504700</v>
      </c>
      <c r="G24" s="79">
        <f t="shared" ref="G24:H24" si="0">G25+G29</f>
        <v>504700</v>
      </c>
      <c r="H24" s="79">
        <f t="shared" si="0"/>
        <v>504700</v>
      </c>
    </row>
    <row r="25" spans="1:8" ht="15.75" customHeight="1" x14ac:dyDescent="0.25">
      <c r="A25" s="11">
        <v>3</v>
      </c>
      <c r="B25" s="11"/>
      <c r="C25" s="11" t="s">
        <v>10</v>
      </c>
      <c r="D25" s="8">
        <f>D26+D27+D28</f>
        <v>418071.24000000005</v>
      </c>
      <c r="E25" s="8">
        <f>E26+E27+E28</f>
        <v>405652</v>
      </c>
      <c r="F25" s="9">
        <f>SUM(F26:F28)</f>
        <v>468200</v>
      </c>
      <c r="G25" s="9">
        <f t="shared" ref="G25:H25" si="1">SUM(G26:G28)</f>
        <v>468200</v>
      </c>
      <c r="H25" s="9">
        <f t="shared" si="1"/>
        <v>468200</v>
      </c>
    </row>
    <row r="26" spans="1:8" ht="15.75" customHeight="1" x14ac:dyDescent="0.25">
      <c r="A26" s="11"/>
      <c r="B26" s="16">
        <v>31</v>
      </c>
      <c r="C26" s="16" t="s">
        <v>11</v>
      </c>
      <c r="D26" s="8">
        <v>352777</v>
      </c>
      <c r="E26" s="9">
        <v>345279</v>
      </c>
      <c r="F26" s="9">
        <v>388370</v>
      </c>
      <c r="G26" s="9">
        <v>388370</v>
      </c>
      <c r="H26" s="9">
        <v>388370</v>
      </c>
    </row>
    <row r="27" spans="1:8" x14ac:dyDescent="0.25">
      <c r="A27" s="12"/>
      <c r="B27" s="12">
        <v>32</v>
      </c>
      <c r="C27" s="12" t="s">
        <v>27</v>
      </c>
      <c r="D27" s="8">
        <v>64093.279999999999</v>
      </c>
      <c r="E27" s="9">
        <v>59311</v>
      </c>
      <c r="F27" s="9">
        <v>78630</v>
      </c>
      <c r="G27" s="9">
        <v>78630</v>
      </c>
      <c r="H27" s="9">
        <v>78630</v>
      </c>
    </row>
    <row r="28" spans="1:8" x14ac:dyDescent="0.25">
      <c r="A28" s="12"/>
      <c r="B28" s="12">
        <v>34</v>
      </c>
      <c r="C28" s="12" t="s">
        <v>83</v>
      </c>
      <c r="D28" s="8">
        <v>1200.96</v>
      </c>
      <c r="E28" s="9">
        <v>1062</v>
      </c>
      <c r="F28" s="9">
        <v>1200</v>
      </c>
      <c r="G28" s="9">
        <v>1200</v>
      </c>
      <c r="H28" s="9">
        <v>1200</v>
      </c>
    </row>
    <row r="29" spans="1:8" ht="25.5" x14ac:dyDescent="0.25">
      <c r="A29" s="14">
        <v>4</v>
      </c>
      <c r="B29" s="15"/>
      <c r="C29" s="26" t="s">
        <v>12</v>
      </c>
      <c r="D29" s="8">
        <f>D31+D32</f>
        <v>27512.32</v>
      </c>
      <c r="E29" s="8">
        <f>E31+E32</f>
        <v>41674</v>
      </c>
      <c r="F29" s="9">
        <f>SUM(F30:F32)</f>
        <v>36500</v>
      </c>
      <c r="G29" s="9">
        <f t="shared" ref="G29:H29" si="2">SUM(G30:G32)</f>
        <v>36500</v>
      </c>
      <c r="H29" s="9">
        <f t="shared" si="2"/>
        <v>36500</v>
      </c>
    </row>
    <row r="30" spans="1:8" ht="38.25" x14ac:dyDescent="0.25">
      <c r="A30" s="16"/>
      <c r="B30" s="16">
        <v>41</v>
      </c>
      <c r="C30" s="27" t="s">
        <v>13</v>
      </c>
      <c r="D30" s="8"/>
      <c r="E30" s="9"/>
      <c r="F30" s="9"/>
      <c r="G30" s="9"/>
      <c r="H30" s="10"/>
    </row>
    <row r="31" spans="1:8" ht="38.25" x14ac:dyDescent="0.25">
      <c r="A31" s="16"/>
      <c r="B31" s="16">
        <v>42</v>
      </c>
      <c r="C31" s="27" t="s">
        <v>37</v>
      </c>
      <c r="D31" s="8">
        <v>8980.9</v>
      </c>
      <c r="E31" s="9">
        <v>2654</v>
      </c>
      <c r="F31" s="9">
        <v>20000</v>
      </c>
      <c r="G31" s="9">
        <v>20000</v>
      </c>
      <c r="H31" s="9">
        <v>20000</v>
      </c>
    </row>
    <row r="32" spans="1:8" ht="25.5" x14ac:dyDescent="0.25">
      <c r="A32" s="16"/>
      <c r="B32" s="16">
        <v>45</v>
      </c>
      <c r="C32" s="27" t="s">
        <v>84</v>
      </c>
      <c r="D32" s="8">
        <v>18531.419999999998</v>
      </c>
      <c r="E32" s="9">
        <v>39020</v>
      </c>
      <c r="F32" s="9">
        <v>16500</v>
      </c>
      <c r="G32" s="9">
        <v>16500</v>
      </c>
      <c r="H32" s="9">
        <v>16500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opLeftCell="A2" workbookViewId="0">
      <selection activeCell="B33" sqref="B33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88" t="s">
        <v>39</v>
      </c>
      <c r="B1" s="88"/>
      <c r="C1" s="88"/>
      <c r="D1" s="88"/>
      <c r="E1" s="88"/>
      <c r="F1" s="88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88" t="s">
        <v>24</v>
      </c>
      <c r="B3" s="88"/>
      <c r="C3" s="88"/>
      <c r="D3" s="88"/>
      <c r="E3" s="88"/>
      <c r="F3" s="88"/>
    </row>
    <row r="4" spans="1:6" ht="18" x14ac:dyDescent="0.25">
      <c r="B4" s="25"/>
      <c r="C4" s="25"/>
      <c r="D4" s="25"/>
      <c r="E4" s="5"/>
      <c r="F4" s="5"/>
    </row>
    <row r="5" spans="1:6" ht="18" customHeight="1" x14ac:dyDescent="0.25">
      <c r="A5" s="88" t="s">
        <v>4</v>
      </c>
      <c r="B5" s="88"/>
      <c r="C5" s="88"/>
      <c r="D5" s="88"/>
      <c r="E5" s="88"/>
      <c r="F5" s="88"/>
    </row>
    <row r="6" spans="1:6" ht="18" x14ac:dyDescent="0.25">
      <c r="A6" s="25"/>
      <c r="B6" s="25"/>
      <c r="C6" s="25"/>
      <c r="D6" s="25"/>
      <c r="E6" s="5"/>
      <c r="F6" s="5"/>
    </row>
    <row r="7" spans="1:6" ht="15.75" customHeight="1" x14ac:dyDescent="0.25">
      <c r="A7" s="88" t="s">
        <v>58</v>
      </c>
      <c r="B7" s="88"/>
      <c r="C7" s="88"/>
      <c r="D7" s="88"/>
      <c r="E7" s="88"/>
      <c r="F7" s="88"/>
    </row>
    <row r="8" spans="1:6" ht="18" x14ac:dyDescent="0.25">
      <c r="A8" s="25"/>
      <c r="B8" s="25"/>
      <c r="C8" s="25"/>
      <c r="D8" s="25"/>
      <c r="E8" s="5"/>
      <c r="F8" s="5"/>
    </row>
    <row r="9" spans="1:6" ht="25.5" x14ac:dyDescent="0.25">
      <c r="A9" s="21" t="s">
        <v>60</v>
      </c>
      <c r="B9" s="20" t="s">
        <v>42</v>
      </c>
      <c r="C9" s="21" t="s">
        <v>43</v>
      </c>
      <c r="D9" s="21" t="s">
        <v>40</v>
      </c>
      <c r="E9" s="21" t="s">
        <v>33</v>
      </c>
      <c r="F9" s="21" t="s">
        <v>41</v>
      </c>
    </row>
    <row r="10" spans="1:6" x14ac:dyDescent="0.25">
      <c r="A10" s="43" t="s">
        <v>0</v>
      </c>
      <c r="B10" s="42"/>
      <c r="C10" s="41"/>
      <c r="D10" s="41"/>
      <c r="E10" s="41"/>
      <c r="F10" s="41"/>
    </row>
    <row r="11" spans="1:6" x14ac:dyDescent="0.25">
      <c r="A11" s="26" t="s">
        <v>63</v>
      </c>
      <c r="B11" s="41"/>
      <c r="C11" s="41"/>
      <c r="D11" s="41"/>
      <c r="E11" s="41"/>
      <c r="F11" s="41"/>
    </row>
    <row r="12" spans="1:6" x14ac:dyDescent="0.25">
      <c r="A12" s="13" t="s">
        <v>101</v>
      </c>
      <c r="B12" s="9"/>
      <c r="C12" s="9"/>
      <c r="D12" s="9"/>
      <c r="E12" s="9"/>
      <c r="F12" s="9"/>
    </row>
    <row r="13" spans="1:6" x14ac:dyDescent="0.25">
      <c r="A13" s="11" t="s">
        <v>65</v>
      </c>
      <c r="B13" s="8"/>
      <c r="C13" s="9"/>
      <c r="D13" s="9"/>
      <c r="E13" s="9"/>
      <c r="F13" s="9"/>
    </row>
    <row r="14" spans="1:6" x14ac:dyDescent="0.25">
      <c r="A14" s="13" t="s">
        <v>102</v>
      </c>
      <c r="B14" s="9">
        <v>1260</v>
      </c>
      <c r="C14" s="9"/>
      <c r="D14" s="9"/>
      <c r="E14" s="9"/>
      <c r="F14" s="9"/>
    </row>
    <row r="15" spans="1:6" ht="25.5" x14ac:dyDescent="0.25">
      <c r="A15" s="11" t="s">
        <v>62</v>
      </c>
      <c r="B15" s="8"/>
      <c r="C15" s="9"/>
      <c r="D15" s="9"/>
      <c r="E15" s="9"/>
      <c r="F15" s="9"/>
    </row>
    <row r="16" spans="1:6" ht="25.5" x14ac:dyDescent="0.25">
      <c r="A16" s="18" t="s">
        <v>103</v>
      </c>
      <c r="B16" s="8">
        <v>37029</v>
      </c>
      <c r="C16" s="9">
        <v>36366</v>
      </c>
      <c r="D16" s="9">
        <v>33500</v>
      </c>
      <c r="E16" s="9">
        <v>33500</v>
      </c>
      <c r="F16" s="9">
        <v>33500</v>
      </c>
    </row>
    <row r="17" spans="1:6" x14ac:dyDescent="0.25">
      <c r="A17" s="43" t="s">
        <v>61</v>
      </c>
      <c r="B17" s="8"/>
      <c r="C17" s="9"/>
      <c r="D17" s="9"/>
      <c r="E17" s="9"/>
      <c r="F17" s="10"/>
    </row>
    <row r="18" spans="1:6" x14ac:dyDescent="0.25">
      <c r="A18" s="13" t="s">
        <v>104</v>
      </c>
      <c r="B18" s="8">
        <v>369560</v>
      </c>
      <c r="C18" s="9">
        <v>371624</v>
      </c>
      <c r="D18" s="9">
        <v>425300</v>
      </c>
      <c r="E18" s="9">
        <v>471200</v>
      </c>
      <c r="F18" s="9">
        <v>471200</v>
      </c>
    </row>
    <row r="21" spans="1:6" ht="15.75" customHeight="1" x14ac:dyDescent="0.25">
      <c r="A21" s="88" t="s">
        <v>59</v>
      </c>
      <c r="B21" s="88"/>
      <c r="C21" s="88"/>
      <c r="D21" s="88"/>
      <c r="E21" s="88"/>
      <c r="F21" s="88"/>
    </row>
    <row r="22" spans="1:6" ht="18" x14ac:dyDescent="0.25">
      <c r="A22" s="25"/>
      <c r="B22" s="25"/>
      <c r="C22" s="25"/>
      <c r="D22" s="25"/>
      <c r="E22" s="5"/>
      <c r="F22" s="5"/>
    </row>
    <row r="23" spans="1:6" ht="25.5" x14ac:dyDescent="0.25">
      <c r="A23" s="21" t="s">
        <v>60</v>
      </c>
      <c r="B23" s="20" t="s">
        <v>42</v>
      </c>
      <c r="C23" s="21" t="s">
        <v>43</v>
      </c>
      <c r="D23" s="21" t="s">
        <v>40</v>
      </c>
      <c r="E23" s="21" t="s">
        <v>33</v>
      </c>
      <c r="F23" s="21" t="s">
        <v>41</v>
      </c>
    </row>
    <row r="24" spans="1:6" x14ac:dyDescent="0.25">
      <c r="A24" s="43" t="s">
        <v>1</v>
      </c>
      <c r="B24" s="42"/>
      <c r="C24" s="41"/>
      <c r="D24" s="41"/>
      <c r="E24" s="41"/>
      <c r="F24" s="41"/>
    </row>
    <row r="25" spans="1:6" x14ac:dyDescent="0.25">
      <c r="A25" s="26" t="s">
        <v>63</v>
      </c>
      <c r="B25" s="41"/>
      <c r="C25" s="41"/>
      <c r="D25" s="41"/>
      <c r="E25" s="41"/>
      <c r="F25" s="41"/>
    </row>
    <row r="26" spans="1:6" x14ac:dyDescent="0.25">
      <c r="A26" s="13" t="s">
        <v>101</v>
      </c>
      <c r="B26" s="9"/>
      <c r="C26" s="9"/>
      <c r="D26" s="9"/>
      <c r="E26" s="9"/>
      <c r="F26" s="9"/>
    </row>
    <row r="27" spans="1:6" x14ac:dyDescent="0.25">
      <c r="A27" s="11" t="s">
        <v>65</v>
      </c>
      <c r="B27" s="8"/>
      <c r="C27" s="9"/>
      <c r="D27" s="9"/>
      <c r="E27" s="9"/>
      <c r="F27" s="9"/>
    </row>
    <row r="28" spans="1:6" x14ac:dyDescent="0.25">
      <c r="A28" s="13" t="s">
        <v>102</v>
      </c>
      <c r="B28" s="9">
        <v>1260</v>
      </c>
      <c r="C28" s="9"/>
      <c r="D28" s="9"/>
      <c r="E28" s="9"/>
      <c r="F28" s="9"/>
    </row>
    <row r="29" spans="1:6" ht="25.5" x14ac:dyDescent="0.25">
      <c r="A29" s="11" t="s">
        <v>62</v>
      </c>
      <c r="B29" s="8"/>
      <c r="C29" s="9"/>
      <c r="D29" s="9"/>
      <c r="E29" s="9"/>
      <c r="F29" s="9"/>
    </row>
    <row r="30" spans="1:6" ht="25.5" x14ac:dyDescent="0.25">
      <c r="A30" s="18" t="s">
        <v>103</v>
      </c>
      <c r="B30" s="8">
        <v>37029</v>
      </c>
      <c r="C30" s="9">
        <v>36366</v>
      </c>
      <c r="D30" s="9">
        <v>33500</v>
      </c>
      <c r="E30" s="9">
        <v>33500</v>
      </c>
      <c r="F30" s="9">
        <v>33500</v>
      </c>
    </row>
    <row r="31" spans="1:6" x14ac:dyDescent="0.25">
      <c r="A31" s="43" t="s">
        <v>61</v>
      </c>
      <c r="B31" s="8"/>
      <c r="C31" s="9"/>
      <c r="D31" s="9"/>
      <c r="E31" s="9"/>
      <c r="F31" s="10"/>
    </row>
    <row r="32" spans="1:6" x14ac:dyDescent="0.25">
      <c r="A32" s="13" t="s">
        <v>104</v>
      </c>
      <c r="B32" s="8">
        <v>369560</v>
      </c>
      <c r="C32" s="9">
        <v>371624</v>
      </c>
      <c r="D32" s="9">
        <v>425300</v>
      </c>
      <c r="E32" s="9">
        <v>471200</v>
      </c>
      <c r="F32" s="9">
        <v>471200</v>
      </c>
    </row>
  </sheetData>
  <mergeCells count="5">
    <mergeCell ref="A1:F1"/>
    <mergeCell ref="A3:F3"/>
    <mergeCell ref="A5:F5"/>
    <mergeCell ref="A7:F7"/>
    <mergeCell ref="A21:F21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activeCell="B20" sqref="B20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88" t="s">
        <v>39</v>
      </c>
      <c r="B1" s="88"/>
      <c r="C1" s="88"/>
      <c r="D1" s="88"/>
      <c r="E1" s="88"/>
      <c r="F1" s="8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88" t="s">
        <v>24</v>
      </c>
      <c r="B3" s="88"/>
      <c r="C3" s="88"/>
      <c r="D3" s="88"/>
      <c r="E3" s="89"/>
      <c r="F3" s="89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88" t="s">
        <v>4</v>
      </c>
      <c r="B5" s="90"/>
      <c r="C5" s="90"/>
      <c r="D5" s="90"/>
      <c r="E5" s="90"/>
      <c r="F5" s="90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88" t="s">
        <v>14</v>
      </c>
      <c r="B7" s="109"/>
      <c r="C7" s="109"/>
      <c r="D7" s="109"/>
      <c r="E7" s="109"/>
      <c r="F7" s="109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1" t="s">
        <v>60</v>
      </c>
      <c r="B9" s="20" t="s">
        <v>42</v>
      </c>
      <c r="C9" s="21" t="s">
        <v>43</v>
      </c>
      <c r="D9" s="21" t="s">
        <v>40</v>
      </c>
      <c r="E9" s="21" t="s">
        <v>33</v>
      </c>
      <c r="F9" s="21" t="s">
        <v>41</v>
      </c>
    </row>
    <row r="10" spans="1:6" ht="15.75" customHeight="1" x14ac:dyDescent="0.25">
      <c r="A10" s="11" t="s">
        <v>15</v>
      </c>
      <c r="B10" s="8"/>
      <c r="C10" s="9"/>
      <c r="D10" s="9"/>
      <c r="E10" s="9"/>
      <c r="F10" s="9"/>
    </row>
    <row r="11" spans="1:6" ht="15.75" customHeight="1" x14ac:dyDescent="0.25">
      <c r="A11" s="11" t="s">
        <v>16</v>
      </c>
      <c r="B11" s="8"/>
      <c r="C11" s="9"/>
      <c r="D11" s="9"/>
      <c r="E11" s="9"/>
      <c r="F11" s="9"/>
    </row>
    <row r="12" spans="1:6" ht="25.5" x14ac:dyDescent="0.25">
      <c r="A12" s="18" t="s">
        <v>17</v>
      </c>
      <c r="B12" s="8"/>
      <c r="C12" s="9"/>
      <c r="D12" s="9"/>
      <c r="E12" s="9"/>
      <c r="F12" s="9"/>
    </row>
    <row r="13" spans="1:6" x14ac:dyDescent="0.25">
      <c r="A13" s="17" t="s">
        <v>18</v>
      </c>
      <c r="B13" s="8"/>
      <c r="C13" s="9"/>
      <c r="D13" s="9"/>
      <c r="E13" s="9"/>
      <c r="F13" s="9"/>
    </row>
    <row r="14" spans="1:6" x14ac:dyDescent="0.25">
      <c r="A14" s="11" t="s">
        <v>19</v>
      </c>
      <c r="B14" s="8"/>
      <c r="C14" s="9"/>
      <c r="D14" s="9"/>
      <c r="E14" s="9"/>
      <c r="F14" s="10"/>
    </row>
    <row r="15" spans="1:6" ht="25.5" x14ac:dyDescent="0.25">
      <c r="A15" s="19" t="s">
        <v>20</v>
      </c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G33" sqref="G3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88" t="s">
        <v>39</v>
      </c>
      <c r="B1" s="88"/>
      <c r="C1" s="88"/>
      <c r="D1" s="88"/>
      <c r="E1" s="88"/>
      <c r="F1" s="88"/>
      <c r="G1" s="88"/>
      <c r="H1" s="88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88" t="s">
        <v>24</v>
      </c>
      <c r="B3" s="88"/>
      <c r="C3" s="88"/>
      <c r="D3" s="88"/>
      <c r="E3" s="88"/>
      <c r="F3" s="88"/>
      <c r="G3" s="88"/>
      <c r="H3" s="88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8" t="s">
        <v>66</v>
      </c>
      <c r="B5" s="88"/>
      <c r="C5" s="88"/>
      <c r="D5" s="88"/>
      <c r="E5" s="88"/>
      <c r="F5" s="88"/>
      <c r="G5" s="88"/>
      <c r="H5" s="88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5</v>
      </c>
      <c r="B7" s="20" t="s">
        <v>6</v>
      </c>
      <c r="C7" s="20" t="s">
        <v>38</v>
      </c>
      <c r="D7" s="20" t="s">
        <v>42</v>
      </c>
      <c r="E7" s="21" t="s">
        <v>43</v>
      </c>
      <c r="F7" s="21" t="s">
        <v>40</v>
      </c>
      <c r="G7" s="21" t="s">
        <v>33</v>
      </c>
      <c r="H7" s="21" t="s">
        <v>41</v>
      </c>
    </row>
    <row r="8" spans="1:8" x14ac:dyDescent="0.25">
      <c r="A8" s="41"/>
      <c r="B8" s="42"/>
      <c r="C8" s="40" t="s">
        <v>68</v>
      </c>
      <c r="D8" s="42"/>
      <c r="E8" s="41"/>
      <c r="F8" s="41"/>
      <c r="G8" s="41"/>
      <c r="H8" s="41"/>
    </row>
    <row r="9" spans="1:8" ht="25.5" x14ac:dyDescent="0.25">
      <c r="A9" s="11">
        <v>8</v>
      </c>
      <c r="B9" s="11"/>
      <c r="C9" s="11" t="s">
        <v>21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28</v>
      </c>
      <c r="D10" s="8"/>
      <c r="E10" s="9"/>
      <c r="F10" s="9"/>
      <c r="G10" s="9"/>
      <c r="H10" s="9"/>
    </row>
    <row r="11" spans="1:8" x14ac:dyDescent="0.25">
      <c r="A11" s="11"/>
      <c r="B11" s="16"/>
      <c r="C11" s="44"/>
      <c r="D11" s="8"/>
      <c r="E11" s="9"/>
      <c r="F11" s="9"/>
      <c r="G11" s="9"/>
      <c r="H11" s="9"/>
    </row>
    <row r="12" spans="1:8" x14ac:dyDescent="0.25">
      <c r="A12" s="11"/>
      <c r="B12" s="16"/>
      <c r="C12" s="40" t="s">
        <v>71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6" t="s">
        <v>22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7" t="s">
        <v>29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C16" sqref="C16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88" t="s">
        <v>39</v>
      </c>
      <c r="B1" s="88"/>
      <c r="C1" s="88"/>
      <c r="D1" s="88"/>
      <c r="E1" s="88"/>
      <c r="F1" s="88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88" t="s">
        <v>24</v>
      </c>
      <c r="B3" s="88"/>
      <c r="C3" s="88"/>
      <c r="D3" s="88"/>
      <c r="E3" s="88"/>
      <c r="F3" s="88"/>
    </row>
    <row r="4" spans="1:6" ht="18" x14ac:dyDescent="0.25">
      <c r="A4" s="25"/>
      <c r="B4" s="25"/>
      <c r="C4" s="25"/>
      <c r="D4" s="25"/>
      <c r="E4" s="5"/>
      <c r="F4" s="5"/>
    </row>
    <row r="5" spans="1:6" ht="18" customHeight="1" x14ac:dyDescent="0.25">
      <c r="A5" s="88" t="s">
        <v>67</v>
      </c>
      <c r="B5" s="88"/>
      <c r="C5" s="88"/>
      <c r="D5" s="88"/>
      <c r="E5" s="88"/>
      <c r="F5" s="88"/>
    </row>
    <row r="6" spans="1:6" ht="18" x14ac:dyDescent="0.25">
      <c r="A6" s="25"/>
      <c r="B6" s="25"/>
      <c r="C6" s="25"/>
      <c r="D6" s="25"/>
      <c r="E6" s="5"/>
      <c r="F6" s="5"/>
    </row>
    <row r="7" spans="1:6" ht="25.5" x14ac:dyDescent="0.25">
      <c r="A7" s="20" t="s">
        <v>60</v>
      </c>
      <c r="B7" s="20" t="s">
        <v>42</v>
      </c>
      <c r="C7" s="21" t="s">
        <v>43</v>
      </c>
      <c r="D7" s="21" t="s">
        <v>40</v>
      </c>
      <c r="E7" s="21" t="s">
        <v>33</v>
      </c>
      <c r="F7" s="21" t="s">
        <v>41</v>
      </c>
    </row>
    <row r="8" spans="1:6" x14ac:dyDescent="0.25">
      <c r="A8" s="11" t="s">
        <v>68</v>
      </c>
      <c r="B8" s="8"/>
      <c r="C8" s="9"/>
      <c r="D8" s="9"/>
      <c r="E8" s="9"/>
      <c r="F8" s="9"/>
    </row>
    <row r="9" spans="1:6" ht="25.5" x14ac:dyDescent="0.25">
      <c r="A9" s="11" t="s">
        <v>69</v>
      </c>
      <c r="B9" s="8"/>
      <c r="C9" s="9"/>
      <c r="D9" s="9"/>
      <c r="E9" s="9"/>
      <c r="F9" s="9"/>
    </row>
    <row r="10" spans="1:6" ht="25.5" x14ac:dyDescent="0.25">
      <c r="A10" s="18" t="s">
        <v>70</v>
      </c>
      <c r="B10" s="8"/>
      <c r="C10" s="9"/>
      <c r="D10" s="9"/>
      <c r="E10" s="9"/>
      <c r="F10" s="9"/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71</v>
      </c>
      <c r="B12" s="8"/>
      <c r="C12" s="9"/>
      <c r="D12" s="9"/>
      <c r="E12" s="9"/>
      <c r="F12" s="9"/>
    </row>
    <row r="13" spans="1:6" x14ac:dyDescent="0.25">
      <c r="A13" s="26" t="s">
        <v>63</v>
      </c>
      <c r="B13" s="8"/>
      <c r="C13" s="9"/>
      <c r="D13" s="9"/>
      <c r="E13" s="9"/>
      <c r="F13" s="9"/>
    </row>
    <row r="14" spans="1:6" x14ac:dyDescent="0.25">
      <c r="A14" s="13" t="s">
        <v>64</v>
      </c>
      <c r="B14" s="8"/>
      <c r="C14" s="9"/>
      <c r="D14" s="9"/>
      <c r="E14" s="9"/>
      <c r="F14" s="10"/>
    </row>
    <row r="15" spans="1:6" x14ac:dyDescent="0.25">
      <c r="A15" s="26" t="s">
        <v>65</v>
      </c>
      <c r="B15" s="8"/>
      <c r="C15" s="9"/>
      <c r="D15" s="9"/>
      <c r="E15" s="9"/>
      <c r="F15" s="10"/>
    </row>
    <row r="16" spans="1:6" x14ac:dyDescent="0.25">
      <c r="A16" s="13" t="s">
        <v>86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topLeftCell="A4" workbookViewId="0">
      <selection activeCell="E30" sqref="E3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88" t="s">
        <v>39</v>
      </c>
      <c r="B1" s="88"/>
      <c r="C1" s="88"/>
      <c r="D1" s="88"/>
      <c r="E1" s="88"/>
      <c r="F1" s="88"/>
      <c r="G1" s="88"/>
      <c r="H1" s="88"/>
      <c r="I1" s="88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88" t="s">
        <v>23</v>
      </c>
      <c r="B3" s="90"/>
      <c r="C3" s="90"/>
      <c r="D3" s="90"/>
      <c r="E3" s="90"/>
      <c r="F3" s="90"/>
      <c r="G3" s="90"/>
      <c r="H3" s="90"/>
      <c r="I3" s="90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22" t="s">
        <v>25</v>
      </c>
      <c r="B5" s="123"/>
      <c r="C5" s="124"/>
      <c r="D5" s="20" t="s">
        <v>26</v>
      </c>
      <c r="E5" s="20" t="s">
        <v>42</v>
      </c>
      <c r="F5" s="21" t="s">
        <v>43</v>
      </c>
      <c r="G5" s="21" t="s">
        <v>40</v>
      </c>
      <c r="H5" s="21" t="s">
        <v>33</v>
      </c>
      <c r="I5" s="21" t="s">
        <v>41</v>
      </c>
    </row>
    <row r="6" spans="1:9" ht="25.5" x14ac:dyDescent="0.25">
      <c r="A6" s="113" t="s">
        <v>87</v>
      </c>
      <c r="B6" s="114"/>
      <c r="C6" s="115"/>
      <c r="D6" s="29" t="s">
        <v>88</v>
      </c>
      <c r="E6" s="8"/>
      <c r="F6" s="9"/>
      <c r="G6" s="9"/>
      <c r="H6" s="9"/>
      <c r="I6" s="9"/>
    </row>
    <row r="7" spans="1:9" ht="38.25" x14ac:dyDescent="0.25">
      <c r="A7" s="113" t="s">
        <v>89</v>
      </c>
      <c r="B7" s="114"/>
      <c r="C7" s="115"/>
      <c r="D7" s="29" t="s">
        <v>90</v>
      </c>
      <c r="E7" s="8"/>
      <c r="F7" s="9"/>
      <c r="G7" s="9"/>
      <c r="H7" s="9"/>
      <c r="I7" s="9"/>
    </row>
    <row r="8" spans="1:9" x14ac:dyDescent="0.25">
      <c r="A8" s="116" t="s">
        <v>91</v>
      </c>
      <c r="B8" s="117"/>
      <c r="C8" s="118"/>
      <c r="D8" s="39" t="s">
        <v>30</v>
      </c>
      <c r="E8" s="8"/>
      <c r="F8" s="9"/>
      <c r="G8" s="9"/>
      <c r="H8" s="9"/>
      <c r="I8" s="10"/>
    </row>
    <row r="9" spans="1:9" x14ac:dyDescent="0.25">
      <c r="A9" s="119">
        <v>3</v>
      </c>
      <c r="B9" s="120"/>
      <c r="C9" s="121"/>
      <c r="D9" s="28" t="s">
        <v>10</v>
      </c>
      <c r="E9" s="8"/>
      <c r="F9" s="9"/>
      <c r="G9" s="9"/>
      <c r="H9" s="9"/>
      <c r="I9" s="10"/>
    </row>
    <row r="10" spans="1:9" x14ac:dyDescent="0.25">
      <c r="A10" s="110">
        <v>31</v>
      </c>
      <c r="B10" s="111"/>
      <c r="C10" s="112"/>
      <c r="D10" s="28" t="s">
        <v>11</v>
      </c>
      <c r="E10" s="8">
        <v>352505</v>
      </c>
      <c r="F10" s="9">
        <v>345279</v>
      </c>
      <c r="G10" s="9">
        <v>388120</v>
      </c>
      <c r="H10" s="9">
        <v>388120</v>
      </c>
      <c r="I10" s="9">
        <v>388120</v>
      </c>
    </row>
    <row r="11" spans="1:9" x14ac:dyDescent="0.25">
      <c r="A11" s="110">
        <v>32</v>
      </c>
      <c r="B11" s="111"/>
      <c r="C11" s="112"/>
      <c r="D11" s="28" t="s">
        <v>27</v>
      </c>
      <c r="E11" s="8">
        <v>17055</v>
      </c>
      <c r="F11" s="9">
        <v>26345</v>
      </c>
      <c r="G11" s="9">
        <v>37180</v>
      </c>
      <c r="H11" s="9">
        <v>37180</v>
      </c>
      <c r="I11" s="9">
        <v>37180</v>
      </c>
    </row>
    <row r="12" spans="1:9" x14ac:dyDescent="0.25">
      <c r="A12" s="116" t="s">
        <v>92</v>
      </c>
      <c r="B12" s="117"/>
      <c r="C12" s="118"/>
      <c r="D12" s="66" t="s">
        <v>30</v>
      </c>
      <c r="E12" s="8"/>
      <c r="F12" s="9"/>
      <c r="G12" s="9"/>
      <c r="H12" s="9"/>
      <c r="I12" s="10"/>
    </row>
    <row r="13" spans="1:9" x14ac:dyDescent="0.25">
      <c r="A13" s="68">
        <v>32</v>
      </c>
      <c r="B13" s="69"/>
      <c r="C13" s="70"/>
      <c r="D13" s="67" t="s">
        <v>27</v>
      </c>
      <c r="E13" s="8">
        <v>16782</v>
      </c>
      <c r="F13" s="9">
        <v>20756</v>
      </c>
      <c r="G13" s="9">
        <v>21400</v>
      </c>
      <c r="H13" s="9">
        <v>21400</v>
      </c>
      <c r="I13" s="9">
        <v>21400</v>
      </c>
    </row>
    <row r="14" spans="1:9" x14ac:dyDescent="0.25">
      <c r="A14" s="80">
        <v>34</v>
      </c>
      <c r="B14" s="81"/>
      <c r="C14" s="82"/>
      <c r="D14" s="85" t="s">
        <v>83</v>
      </c>
      <c r="E14" s="8">
        <v>1207</v>
      </c>
      <c r="F14" s="9"/>
      <c r="G14" s="9"/>
      <c r="H14" s="9"/>
      <c r="I14" s="9"/>
    </row>
    <row r="15" spans="1:9" ht="25.5" x14ac:dyDescent="0.25">
      <c r="A15" s="80">
        <v>45</v>
      </c>
      <c r="B15" s="81"/>
      <c r="C15" s="82"/>
      <c r="D15" s="85" t="s">
        <v>100</v>
      </c>
      <c r="E15" s="8">
        <v>8950</v>
      </c>
      <c r="F15" s="9">
        <v>15926</v>
      </c>
      <c r="G15" s="9"/>
      <c r="H15" s="9"/>
      <c r="I15" s="9"/>
    </row>
    <row r="16" spans="1:9" ht="38.25" x14ac:dyDescent="0.25">
      <c r="A16" s="113" t="s">
        <v>93</v>
      </c>
      <c r="B16" s="114"/>
      <c r="C16" s="115"/>
      <c r="D16" s="65" t="s">
        <v>90</v>
      </c>
      <c r="E16" s="8"/>
      <c r="F16" s="9"/>
      <c r="G16" s="9"/>
      <c r="H16" s="9"/>
      <c r="I16" s="9"/>
    </row>
    <row r="17" spans="1:9" x14ac:dyDescent="0.25">
      <c r="A17" s="68">
        <v>32</v>
      </c>
      <c r="B17" s="69"/>
      <c r="C17" s="70"/>
      <c r="D17" s="67" t="s">
        <v>27</v>
      </c>
      <c r="E17" s="8">
        <v>7200</v>
      </c>
      <c r="F17" s="9"/>
      <c r="G17" s="9">
        <v>8000</v>
      </c>
      <c r="H17" s="9">
        <v>8000</v>
      </c>
      <c r="I17" s="9">
        <v>8000</v>
      </c>
    </row>
    <row r="18" spans="1:9" ht="38.25" x14ac:dyDescent="0.25">
      <c r="A18" s="113" t="s">
        <v>94</v>
      </c>
      <c r="B18" s="114"/>
      <c r="C18" s="115"/>
      <c r="D18" s="77" t="s">
        <v>95</v>
      </c>
      <c r="E18" s="8"/>
      <c r="F18" s="9"/>
      <c r="G18" s="9"/>
      <c r="H18" s="9"/>
      <c r="I18" s="9"/>
    </row>
    <row r="19" spans="1:9" ht="25.5" x14ac:dyDescent="0.25">
      <c r="A19" s="113" t="s">
        <v>96</v>
      </c>
      <c r="B19" s="114"/>
      <c r="C19" s="115"/>
      <c r="D19" s="77" t="s">
        <v>97</v>
      </c>
      <c r="E19" s="8"/>
      <c r="F19" s="9"/>
      <c r="G19" s="9"/>
      <c r="H19" s="9"/>
      <c r="I19" s="9"/>
    </row>
    <row r="20" spans="1:9" x14ac:dyDescent="0.25">
      <c r="A20" s="116" t="s">
        <v>98</v>
      </c>
      <c r="B20" s="117"/>
      <c r="C20" s="118"/>
      <c r="D20" s="78" t="s">
        <v>30</v>
      </c>
      <c r="E20" s="8"/>
      <c r="F20" s="9"/>
      <c r="G20" s="9"/>
      <c r="H20" s="9"/>
      <c r="I20" s="10"/>
    </row>
    <row r="21" spans="1:9" x14ac:dyDescent="0.25">
      <c r="A21" s="119">
        <v>3</v>
      </c>
      <c r="B21" s="120"/>
      <c r="C21" s="121"/>
      <c r="D21" s="73" t="s">
        <v>10</v>
      </c>
      <c r="E21" s="8"/>
      <c r="F21" s="9"/>
      <c r="G21" s="9"/>
      <c r="H21" s="9"/>
      <c r="I21" s="10"/>
    </row>
    <row r="22" spans="1:9" x14ac:dyDescent="0.25">
      <c r="A22" s="83">
        <v>31</v>
      </c>
      <c r="B22" s="84"/>
      <c r="C22" s="85"/>
      <c r="D22" s="85" t="s">
        <v>11</v>
      </c>
      <c r="E22" s="8"/>
      <c r="F22" s="9"/>
      <c r="G22" s="9">
        <v>250</v>
      </c>
      <c r="H22" s="9">
        <v>250</v>
      </c>
      <c r="I22" s="10">
        <v>250</v>
      </c>
    </row>
    <row r="23" spans="1:9" x14ac:dyDescent="0.25">
      <c r="A23" s="110">
        <v>32</v>
      </c>
      <c r="B23" s="111"/>
      <c r="C23" s="112"/>
      <c r="D23" s="73" t="s">
        <v>27</v>
      </c>
      <c r="E23" s="8">
        <v>19643</v>
      </c>
      <c r="F23" s="9">
        <v>12210</v>
      </c>
      <c r="G23" s="9">
        <v>12050</v>
      </c>
      <c r="H23" s="9">
        <v>12050</v>
      </c>
      <c r="I23" s="9">
        <v>12050</v>
      </c>
    </row>
    <row r="24" spans="1:9" x14ac:dyDescent="0.25">
      <c r="A24" s="74">
        <v>34</v>
      </c>
      <c r="B24" s="75"/>
      <c r="C24" s="76"/>
      <c r="D24" s="73" t="s">
        <v>83</v>
      </c>
      <c r="E24" s="8"/>
      <c r="F24" s="9">
        <v>1062</v>
      </c>
      <c r="G24" s="9">
        <v>1200</v>
      </c>
      <c r="H24" s="9">
        <v>1200</v>
      </c>
      <c r="I24" s="9">
        <v>1200</v>
      </c>
    </row>
    <row r="25" spans="1:9" x14ac:dyDescent="0.25">
      <c r="A25" s="80">
        <v>42</v>
      </c>
      <c r="B25" s="81"/>
      <c r="C25" s="82"/>
      <c r="D25" s="85" t="s">
        <v>99</v>
      </c>
      <c r="E25" s="8">
        <v>17386</v>
      </c>
      <c r="F25" s="9"/>
      <c r="G25" s="9">
        <v>20000</v>
      </c>
      <c r="H25" s="9">
        <v>20000</v>
      </c>
      <c r="I25" s="9">
        <v>20000</v>
      </c>
    </row>
    <row r="26" spans="1:9" ht="25.5" x14ac:dyDescent="0.25">
      <c r="A26" s="80">
        <v>45</v>
      </c>
      <c r="B26" s="81"/>
      <c r="C26" s="82"/>
      <c r="D26" s="85" t="s">
        <v>100</v>
      </c>
      <c r="E26" s="8"/>
      <c r="F26" s="9">
        <v>23094</v>
      </c>
      <c r="G26" s="9"/>
      <c r="H26" s="9"/>
      <c r="I26" s="9"/>
    </row>
  </sheetData>
  <mergeCells count="16">
    <mergeCell ref="A6:C6"/>
    <mergeCell ref="A7:C7"/>
    <mergeCell ref="A1:I1"/>
    <mergeCell ref="A3:I3"/>
    <mergeCell ref="A5:C5"/>
    <mergeCell ref="A8:C8"/>
    <mergeCell ref="A9:C9"/>
    <mergeCell ref="A11:C11"/>
    <mergeCell ref="A10:C10"/>
    <mergeCell ref="A12:C12"/>
    <mergeCell ref="A23:C23"/>
    <mergeCell ref="A16:C16"/>
    <mergeCell ref="A18:C18"/>
    <mergeCell ref="A19:C19"/>
    <mergeCell ref="A20:C20"/>
    <mergeCell ref="A21:C21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Vesa Pažin</cp:lastModifiedBy>
  <cp:lastPrinted>2023-11-06T11:27:27Z</cp:lastPrinted>
  <dcterms:created xsi:type="dcterms:W3CDTF">2022-08-12T12:51:27Z</dcterms:created>
  <dcterms:modified xsi:type="dcterms:W3CDTF">2023-11-06T11:34:56Z</dcterms:modified>
</cp:coreProperties>
</file>