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sa\Desktop\"/>
    </mc:Choice>
  </mc:AlternateContent>
  <bookViews>
    <workbookView xWindow="0" yWindow="0" windowWidth="28800" windowHeight="12435" firstSheet="2" activeTab="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programskoj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9" i="1"/>
  <c r="H34" i="3" l="1"/>
  <c r="H35" i="3"/>
  <c r="H42" i="3"/>
  <c r="H36" i="3"/>
  <c r="H10" i="3"/>
  <c r="H11" i="3"/>
  <c r="F22" i="8"/>
  <c r="G22" i="8" s="1"/>
  <c r="D22" i="8"/>
  <c r="E22" i="8"/>
  <c r="F40" i="8"/>
  <c r="G40" i="8" s="1"/>
  <c r="F30" i="8"/>
  <c r="G30" i="8" s="1"/>
  <c r="F23" i="8"/>
  <c r="G23" i="8" s="1"/>
  <c r="F6" i="8"/>
  <c r="G6" i="8"/>
  <c r="G8" i="8"/>
  <c r="G12" i="8"/>
  <c r="G13" i="8"/>
  <c r="G14" i="8"/>
  <c r="G18" i="8"/>
  <c r="G24" i="8"/>
  <c r="G25" i="8"/>
  <c r="G26" i="8"/>
  <c r="G27" i="8"/>
  <c r="G28" i="8"/>
  <c r="G29" i="8"/>
  <c r="G31" i="8"/>
  <c r="G32" i="8"/>
  <c r="G33" i="8"/>
  <c r="G34" i="8"/>
  <c r="G35" i="8"/>
  <c r="G36" i="8"/>
  <c r="G37" i="8"/>
  <c r="G42" i="8"/>
  <c r="G43" i="8"/>
  <c r="G44" i="8"/>
  <c r="G45" i="8"/>
  <c r="G46" i="8"/>
  <c r="G48" i="8"/>
  <c r="G49" i="8"/>
  <c r="G50" i="8"/>
  <c r="C22" i="8"/>
  <c r="C40" i="8"/>
  <c r="C23" i="8"/>
  <c r="C30" i="8"/>
  <c r="C6" i="8"/>
  <c r="K10" i="1"/>
  <c r="K12" i="1"/>
  <c r="K13" i="1"/>
  <c r="K14" i="1"/>
  <c r="K15" i="1"/>
  <c r="K9" i="1"/>
  <c r="I7" i="7" l="1"/>
  <c r="I8" i="7"/>
  <c r="I9" i="7"/>
  <c r="I10" i="7"/>
  <c r="I11" i="7"/>
  <c r="I12" i="7"/>
  <c r="I13" i="7"/>
  <c r="I14" i="7"/>
  <c r="I15" i="7"/>
  <c r="I16" i="7"/>
  <c r="I6" i="7"/>
  <c r="G6" i="7"/>
  <c r="H6" i="7"/>
  <c r="F6" i="7"/>
  <c r="D6" i="8" l="1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34" i="3"/>
  <c r="K11" i="3"/>
  <c r="K12" i="3"/>
  <c r="K13" i="3"/>
  <c r="K14" i="3"/>
  <c r="K16" i="3"/>
  <c r="K17" i="3"/>
  <c r="K19" i="3"/>
  <c r="K20" i="3"/>
  <c r="K21" i="3"/>
  <c r="K22" i="3"/>
  <c r="K24" i="3"/>
  <c r="K25" i="3"/>
  <c r="K26" i="3"/>
  <c r="K27" i="3"/>
  <c r="K10" i="3"/>
  <c r="J12" i="1" l="1"/>
  <c r="G12" i="1"/>
  <c r="J9" i="1"/>
  <c r="G9" i="1"/>
  <c r="J35" i="3"/>
  <c r="J34" i="3" s="1"/>
  <c r="J11" i="3"/>
  <c r="J10" i="3" s="1"/>
  <c r="G35" i="3" l="1"/>
  <c r="G34" i="3" s="1"/>
  <c r="G11" i="3" l="1"/>
  <c r="G10" i="3" s="1"/>
</calcChain>
</file>

<file path=xl/sharedStrings.xml><?xml version="1.0" encoding="utf-8"?>
<sst xmlns="http://schemas.openxmlformats.org/spreadsheetml/2006/main" count="273" uniqueCount="181">
  <si>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</si>
  <si>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</si>
  <si>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</si>
  <si>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</si>
  <si>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</si>
  <si>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</si>
  <si>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</si>
  <si>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</si>
  <si>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</si>
  <si>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</si>
  <si>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</si>
  <si>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</si>
  <si>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</si>
  <si>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</si>
  <si>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</si>
  <si>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….</t>
  </si>
  <si>
    <t>Plaće (Bruto)</t>
  </si>
  <si>
    <t>Naknade troškova zaposlenima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</si>
  <si>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</si>
  <si>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</si>
  <si>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</si>
  <si>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</si>
  <si>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</si>
  <si>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</si>
  <si>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</si>
  <si>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</si>
  <si>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</si>
  <si>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</si>
  <si>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RAČUNA FINANCIRANJA PREMA IZVORIMA FINANCIRANJA</t>
  </si>
  <si>
    <t>UKUPNO PRIMICI</t>
  </si>
  <si>
    <t xml:space="preserve">UKUPNO IZDACI 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</si>
  <si>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</si>
  <si>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</si>
  <si>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</si>
  <si>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</si>
  <si>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</si>
  <si>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</si>
  <si>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</si>
  <si>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</si>
  <si>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</si>
  <si>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</si>
  <si>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</si>
  <si>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</si>
  <si>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</si>
  <si>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</si>
  <si>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</si>
  <si>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</si>
  <si>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</si>
  <si>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</si>
  <si>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</si>
  <si>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</si>
  <si>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</si>
  <si>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</si>
  <si>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</si>
  <si>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</si>
  <si>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OSTVARENJE/ IZVRŠENJE 
N-1.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</si>
  <si>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</si>
  <si>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</si>
  <si>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PRORAČUNA JEDINICE LOKALNE I PODRUČNE (REGIONALNE) SAMOUPRAVE ZA N. GODINU</t>
  </si>
  <si>
    <t>Pomoći proračunskim korisnicima iz proračuna</t>
  </si>
  <si>
    <t>OSTVARENJE/IZVRŠENJE 
2022.</t>
  </si>
  <si>
    <t>Prihodi od imovine</t>
  </si>
  <si>
    <t>Prihodi od financijske imovine</t>
  </si>
  <si>
    <t>Prihodi od upravni i administrativnih pristojbi, pristojbi po posebnim propisima i naknada</t>
  </si>
  <si>
    <t>Prihodi po posebnim propisima</t>
  </si>
  <si>
    <t>Prihodi iz nadležnog proračuna i od HZZO-a temeljem  ugovornih obveza</t>
  </si>
  <si>
    <t>Prihodi iz nadležnog proračuna za financiranje redovne djelatnosti proračunskih korisnika</t>
  </si>
  <si>
    <t xml:space="preserve">OSTVARENJE/IZVRŠENJE 
2022. </t>
  </si>
  <si>
    <t>Ostali rashodi za zaposlene</t>
  </si>
  <si>
    <t>Doprinosi na plaće</t>
  </si>
  <si>
    <t>Rahodi za materijal i energiju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</si>
  <si>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</si>
  <si>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</si>
  <si>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</si>
  <si>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</si>
  <si>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</si>
  <si>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</si>
  <si>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dodatna ulaganja na nefinancijskoj imovini</t>
  </si>
  <si>
    <t>Dodatna ulaganja na građevinskim objektima</t>
  </si>
  <si>
    <t>Plaće za redovan rad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</si>
  <si>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</si>
  <si>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</si>
  <si>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</si>
  <si>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</si>
  <si>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</si>
  <si>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</si>
  <si>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</si>
  <si>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</si>
  <si>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</si>
  <si>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</si>
  <si>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</si>
  <si>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</si>
  <si>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</si>
  <si>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</si>
  <si>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</si>
  <si>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Reprezentacija</t>
  </si>
  <si>
    <t>Članarine i norme</t>
  </si>
  <si>
    <t>Pristojbe i naknade</t>
  </si>
  <si>
    <t>Bankarske usluge i usluge platnog prometa</t>
  </si>
  <si>
    <t>Prihodi iz nadležnog proračuna za financiranje rashoda poslovanja</t>
  </si>
  <si>
    <t>Prihodi iz nadležnog proračuna za financiranje rashoda za nabavu nefinancijske imovine</t>
  </si>
  <si>
    <t>Ostali nespomenuti prihodi</t>
  </si>
  <si>
    <t>Ostali prihodi od financijske imovine</t>
  </si>
  <si>
    <t>Tekuće pomoći proračunskim korisnicima iz proračuna
 koji im nije nadležan</t>
  </si>
  <si>
    <t>Uredska oprema i namještaj</t>
  </si>
  <si>
    <t>Komunikacijska oprema</t>
  </si>
  <si>
    <t>Oprema za održavanje i zaštitu</t>
  </si>
  <si>
    <t>Sportska i glazbena oprema</t>
  </si>
  <si>
    <t>OSTVARENJE/IZVRŠENJE 
2023.</t>
  </si>
  <si>
    <t>Tekuće pomoći temeljem prijenosa EU sredstava</t>
  </si>
  <si>
    <t>Kamate na oročena sredstva i depozite po viđenju</t>
  </si>
  <si>
    <t>Ostale usluge</t>
  </si>
  <si>
    <t xml:space="preserve">OSTVARENJE/IZVRŠENJE 
2023. </t>
  </si>
  <si>
    <t>TEKUĆI PLAN 2023.</t>
  </si>
  <si>
    <t>IZVORNI PLAN ILI REBALANS 2023.</t>
  </si>
  <si>
    <t>Prihodi od prodaje proizvoda i robe te pruženih usluga</t>
  </si>
  <si>
    <t xml:space="preserve">OSTVARENJE/IZVRŠENJE 2023. </t>
  </si>
  <si>
    <t>3.2.1. Vlastiti prihodi</t>
  </si>
  <si>
    <t>641 Prihodi od financijske imovine</t>
  </si>
  <si>
    <t xml:space="preserve">  661 Prihodi od prodaje proizvoda i robe te pruženih usluga</t>
  </si>
  <si>
    <t>4.3.1 Prihodi za posebne namjene</t>
  </si>
  <si>
    <t>652 Prihodi po posebnim propisima</t>
  </si>
  <si>
    <t>4.4.1 Decentralizirana sredstva</t>
  </si>
  <si>
    <t xml:space="preserve">   671 Prihodi iz nadležnog proračuna za financiranje redovne djelatnosti proračunskih korisnika</t>
  </si>
  <si>
    <t>5.8.1 Ostale pomoći proračunski korisnici</t>
  </si>
  <si>
    <t>636 Pomoći proračunskim korisnicima iz proračuna koji im nije nadležan</t>
  </si>
  <si>
    <t>321 Naknade troškova zaposlenima</t>
  </si>
  <si>
    <t>322 Rashodi za materijal i energiju</t>
  </si>
  <si>
    <t>323 Rashodi za usluge</t>
  </si>
  <si>
    <t>329 Ostali nespomenuti rashodi poslovanja</t>
  </si>
  <si>
    <t>343 Ostali financijski rashodi</t>
  </si>
  <si>
    <t>311 Plaće (bruto)</t>
  </si>
  <si>
    <t>312 Ostali rashodi za zaposlene</t>
  </si>
  <si>
    <t>313 Doprinosi na plaće</t>
  </si>
  <si>
    <t>451 Dodatna ulaganja na građevinskim objekima</t>
  </si>
  <si>
    <t>3.2.1 Vlastiti prihodi</t>
  </si>
  <si>
    <t>422 Postrojenja i oprema</t>
  </si>
  <si>
    <t>5.9.1 Pomoći/Fondovi EU proračunski korisnici</t>
  </si>
  <si>
    <t>638 Pomoći iz državnog proračuna temeljem prijenosa EU sredstava</t>
  </si>
  <si>
    <t xml:space="preserve"> IZVRŠENJE 
2023. </t>
  </si>
  <si>
    <t>Zakonski standard ustanova u obrazovanju</t>
  </si>
  <si>
    <t>A120701</t>
  </si>
  <si>
    <t>Osiguranje uvjeta rada za redovno poslovanje osnovne škole</t>
  </si>
  <si>
    <t>Izvor 4.4.1</t>
  </si>
  <si>
    <t>Decentralizirana sredstva</t>
  </si>
  <si>
    <t>Izvor 5.8.1</t>
  </si>
  <si>
    <t>Ostale pomoći proračunski korisnici</t>
  </si>
  <si>
    <t>Program ustanova u obrazovanju iznad standarda</t>
  </si>
  <si>
    <t>A120810</t>
  </si>
  <si>
    <t>Ostale aktivnosti osnovnih škola</t>
  </si>
  <si>
    <t>Izvor 4.3.1</t>
  </si>
  <si>
    <t>Prihodi za posebne namjene - proračunski korisnici</t>
  </si>
  <si>
    <t>Izvor 4.3.2</t>
  </si>
  <si>
    <t>Prihodi za posebne namjene PK - prenesena sredstva</t>
  </si>
  <si>
    <t>A120811</t>
  </si>
  <si>
    <t>Dodatne djelatnosti osnovnih škola</t>
  </si>
  <si>
    <t>Izvor 3.2.1</t>
  </si>
  <si>
    <t>Vlastiti prihodi - proračunski korisnici</t>
  </si>
  <si>
    <t>A10</t>
  </si>
  <si>
    <t>4.3.2 Prihodi za posebne namjene PK - prenesena sredstva</t>
  </si>
  <si>
    <t xml:space="preserve">  992 Višak/manjak prihoda</t>
  </si>
  <si>
    <t>Višak prihoda</t>
  </si>
  <si>
    <t xml:space="preserve"> RAČUN FINANCIRANJA</t>
  </si>
  <si>
    <t xml:space="preserve">IZVJEŠTAJ RAČUNA FINANCIRANJA PREMA EKONOMSKOJ KLASIFIKACIJI </t>
  </si>
  <si>
    <t xml:space="preserve">OSTVARENJE/IZVRŠENJE 
N-1.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</si>
  <si>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</si>
  <si>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</si>
  <si>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</si>
  <si>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</si>
  <si>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</si>
  <si>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</si>
  <si>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</si>
  <si>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</si>
  <si>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</si>
  <si>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 xml:space="preserve">IZVRŠENJE 
N-1. </t>
  </si>
  <si>
    <t xml:space="preserve">IZVRŠENJE 
N. 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</si>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</sst>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9" fillId="2" borderId="0" xfId="0" quotePrefix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2" borderId="0" xfId="0" applyFont="1" applyFill="1"/>
    <xf numFmtId="4" fontId="0" fillId="0" borderId="3" xfId="0" applyNumberFormat="1" applyFont="1" applyBorder="1"/>
    <xf numFmtId="4" fontId="1" fillId="0" borderId="3" xfId="0" applyNumberFormat="1" applyFont="1" applyBorder="1"/>
    <xf numFmtId="2" fontId="0" fillId="0" borderId="3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64" fontId="0" fillId="0" borderId="3" xfId="0" applyNumberFormat="1" applyFont="1" applyBorder="1"/>
    <xf numFmtId="0" fontId="10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4" fontId="6" fillId="3" borderId="3" xfId="0" applyNumberFormat="1" applyFont="1" applyFill="1" applyBorder="1" applyAlignment="1" applyProtection="1">
      <alignment horizontal="right" wrapText="1"/>
    </xf>
    <xf numFmtId="0" fontId="1" fillId="0" borderId="3" xfId="0" applyFont="1" applyBorder="1"/>
    <xf numFmtId="0" fontId="1" fillId="0" borderId="0" xfId="0" applyFont="1"/>
    <xf numFmtId="0" fontId="20" fillId="2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Alignment="1">
      <alignment horizont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4"/>
  <sheetViews>
    <sheetView zoomScaleNormal="100" workbookViewId="0">
      <selection activeCell="J17" sqref="J17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ht="42" customHeight="1" x14ac:dyDescent="0.25">
      <c r="B1" s="89" t="s">
        <v>58</v>
      </c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2:12" ht="15.75" x14ac:dyDescent="0.25">
      <c r="B2" s="89" t="s">
        <v>7</v>
      </c>
      <c r="C2" s="89"/>
      <c r="D2" s="89"/>
      <c r="E2" s="89"/>
      <c r="F2" s="89"/>
      <c r="G2" s="89"/>
      <c r="H2" s="89"/>
      <c r="I2" s="89"/>
      <c r="J2" s="95"/>
      <c r="K2" s="95"/>
      <c r="L2" s="32"/>
    </row>
    <row r="3" spans="2:12" ht="19.5" customHeight="1" x14ac:dyDescent="0.25">
      <c r="B3" s="96"/>
      <c r="C3" s="96"/>
      <c r="D3" s="96"/>
      <c r="E3" s="36"/>
      <c r="F3" s="36"/>
      <c r="G3" s="36"/>
      <c r="H3" s="36"/>
      <c r="I3" s="36"/>
      <c r="J3" s="37"/>
      <c r="K3" s="37"/>
      <c r="L3" s="32"/>
    </row>
    <row r="4" spans="2:12" ht="18" customHeight="1" x14ac:dyDescent="0.25">
      <c r="B4" s="89" t="s">
        <v>41</v>
      </c>
      <c r="C4" s="97"/>
      <c r="D4" s="97"/>
      <c r="E4" s="97"/>
      <c r="F4" s="97"/>
      <c r="G4" s="97"/>
      <c r="H4" s="97"/>
      <c r="I4" s="97"/>
      <c r="J4" s="97"/>
      <c r="K4" s="97"/>
      <c r="L4" s="32"/>
    </row>
    <row r="5" spans="2:12" ht="18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32"/>
    </row>
    <row r="6" spans="2:12" x14ac:dyDescent="0.25">
      <c r="B6" s="76" t="s">
        <v>49</v>
      </c>
      <c r="C6" s="76"/>
      <c r="D6" s="76"/>
      <c r="E6" s="76"/>
      <c r="F6" s="76"/>
      <c r="G6" s="40"/>
      <c r="H6" s="40"/>
      <c r="I6" s="40"/>
      <c r="J6" s="40"/>
      <c r="K6" s="41"/>
      <c r="L6" s="32"/>
    </row>
    <row r="7" spans="2:12" ht="25.5" x14ac:dyDescent="0.25">
      <c r="B7" s="90" t="s">
        <v>6</v>
      </c>
      <c r="C7" s="90"/>
      <c r="D7" s="90"/>
      <c r="E7" s="90"/>
      <c r="F7" s="90"/>
      <c r="G7" s="21" t="s">
        <v>67</v>
      </c>
      <c r="H7" s="1" t="s">
        <v>114</v>
      </c>
      <c r="I7" s="1" t="s">
        <v>113</v>
      </c>
      <c r="J7" s="21" t="s">
        <v>108</v>
      </c>
      <c r="K7" s="1" t="s">
        <v>10</v>
      </c>
      <c r="L7" s="1" t="s">
        <v>32</v>
      </c>
    </row>
    <row r="8" spans="2:12" s="24" customFormat="1" ht="11.25" x14ac:dyDescent="0.2">
      <c r="B8" s="91">
        <v>1</v>
      </c>
      <c r="C8" s="91"/>
      <c r="D8" s="91"/>
      <c r="E8" s="91"/>
      <c r="F8" s="91"/>
      <c r="G8" s="23">
        <v>2</v>
      </c>
      <c r="H8" s="22">
        <v>3</v>
      </c>
      <c r="I8" s="22">
        <v>4</v>
      </c>
      <c r="J8" s="22">
        <v>5</v>
      </c>
      <c r="K8" s="22" t="s">
        <v>12</v>
      </c>
      <c r="L8" s="22" t="s">
        <v>13</v>
      </c>
    </row>
    <row r="9" spans="2:12" x14ac:dyDescent="0.25">
      <c r="B9" s="92" t="s">
        <v>0</v>
      </c>
      <c r="C9" s="88"/>
      <c r="D9" s="88"/>
      <c r="E9" s="88"/>
      <c r="F9" s="93"/>
      <c r="G9" s="59">
        <f>G10</f>
        <v>445583.88</v>
      </c>
      <c r="H9" s="59">
        <f>H10</f>
        <v>511598</v>
      </c>
      <c r="I9" s="59">
        <v>0</v>
      </c>
      <c r="J9" s="59">
        <f>J10</f>
        <v>501282.33</v>
      </c>
      <c r="K9" s="59">
        <f>J9/G9*100</f>
        <v>112.50010435745565</v>
      </c>
      <c r="L9" s="15"/>
    </row>
    <row r="10" spans="2:12" x14ac:dyDescent="0.25">
      <c r="B10" s="85" t="s">
        <v>34</v>
      </c>
      <c r="C10" s="86"/>
      <c r="D10" s="86"/>
      <c r="E10" s="86"/>
      <c r="F10" s="94"/>
      <c r="G10" s="51">
        <v>445583.88</v>
      </c>
      <c r="H10" s="60">
        <v>511598</v>
      </c>
      <c r="I10" s="59">
        <v>0</v>
      </c>
      <c r="J10" s="60">
        <v>501282.33</v>
      </c>
      <c r="K10" s="59">
        <f t="shared" ref="K10:K15" si="0">J10/G10*100</f>
        <v>112.50010435745565</v>
      </c>
      <c r="L10" s="16"/>
    </row>
    <row r="11" spans="2:12" x14ac:dyDescent="0.25">
      <c r="B11" s="98" t="s">
        <v>35</v>
      </c>
      <c r="C11" s="94"/>
      <c r="D11" s="94"/>
      <c r="E11" s="94"/>
      <c r="F11" s="94"/>
      <c r="G11" s="16"/>
      <c r="H11" s="60"/>
      <c r="I11" s="59"/>
      <c r="J11" s="16"/>
      <c r="K11" s="59"/>
      <c r="L11" s="16"/>
    </row>
    <row r="12" spans="2:12" x14ac:dyDescent="0.25">
      <c r="B12" s="77" t="s">
        <v>1</v>
      </c>
      <c r="C12" s="78"/>
      <c r="D12" s="78"/>
      <c r="E12" s="78"/>
      <c r="F12" s="79"/>
      <c r="G12" s="59">
        <f>G13+G14</f>
        <v>443089.95</v>
      </c>
      <c r="H12" s="59">
        <f>H13+H14</f>
        <v>471681.17</v>
      </c>
      <c r="I12" s="59">
        <v>0</v>
      </c>
      <c r="J12" s="59">
        <f>J13+J14</f>
        <v>463748.93</v>
      </c>
      <c r="K12" s="59">
        <f t="shared" si="0"/>
        <v>104.66247993212212</v>
      </c>
      <c r="L12" s="15"/>
    </row>
    <row r="13" spans="2:12" x14ac:dyDescent="0.25">
      <c r="B13" s="99" t="s">
        <v>36</v>
      </c>
      <c r="C13" s="86"/>
      <c r="D13" s="86"/>
      <c r="E13" s="86"/>
      <c r="F13" s="86"/>
      <c r="G13" s="60">
        <v>415577.63</v>
      </c>
      <c r="H13" s="60">
        <v>444168.85</v>
      </c>
      <c r="I13" s="59">
        <v>0</v>
      </c>
      <c r="J13" s="60">
        <v>445235.66</v>
      </c>
      <c r="K13" s="59">
        <f t="shared" si="0"/>
        <v>107.13657999349002</v>
      </c>
      <c r="L13" s="17"/>
    </row>
    <row r="14" spans="2:12" x14ac:dyDescent="0.25">
      <c r="B14" s="100" t="s">
        <v>37</v>
      </c>
      <c r="C14" s="94"/>
      <c r="D14" s="94"/>
      <c r="E14" s="94"/>
      <c r="F14" s="94"/>
      <c r="G14" s="61">
        <v>27512.32</v>
      </c>
      <c r="H14" s="61">
        <v>27512.32</v>
      </c>
      <c r="I14" s="59">
        <v>0</v>
      </c>
      <c r="J14" s="61">
        <v>18513.27</v>
      </c>
      <c r="K14" s="59">
        <f t="shared" si="0"/>
        <v>67.290835523867131</v>
      </c>
      <c r="L14" s="17"/>
    </row>
    <row r="15" spans="2:12" x14ac:dyDescent="0.25">
      <c r="B15" s="87" t="s">
        <v>46</v>
      </c>
      <c r="C15" s="88"/>
      <c r="D15" s="88"/>
      <c r="E15" s="88"/>
      <c r="F15" s="88"/>
      <c r="G15" s="59">
        <v>71268.06</v>
      </c>
      <c r="H15" s="59">
        <v>71268.06</v>
      </c>
      <c r="I15" s="59">
        <v>0</v>
      </c>
      <c r="J15" s="73">
        <v>108801.43</v>
      </c>
      <c r="K15" s="59">
        <f t="shared" si="0"/>
        <v>152.6650648270768</v>
      </c>
      <c r="L15" s="14"/>
    </row>
    <row r="16" spans="2:12" ht="18" x14ac:dyDescent="0.25">
      <c r="B16" s="36"/>
      <c r="C16" s="42"/>
      <c r="D16" s="42"/>
      <c r="E16" s="42"/>
      <c r="F16" s="42"/>
      <c r="G16" s="42"/>
      <c r="H16" s="42"/>
      <c r="I16" s="43"/>
      <c r="J16" s="43"/>
      <c r="K16" s="43"/>
      <c r="L16" s="43"/>
    </row>
    <row r="17" spans="2:23" ht="18" customHeight="1" x14ac:dyDescent="0.25">
      <c r="B17" s="76" t="s">
        <v>45</v>
      </c>
      <c r="C17" s="76"/>
      <c r="D17" s="76"/>
      <c r="E17" s="76"/>
      <c r="F17" s="76"/>
      <c r="G17" s="42"/>
      <c r="H17" s="42"/>
      <c r="I17" s="43"/>
      <c r="J17" s="43"/>
      <c r="K17" s="43"/>
      <c r="L17" s="43"/>
    </row>
    <row r="18" spans="2:23" ht="25.5" x14ac:dyDescent="0.25">
      <c r="B18" s="90" t="s">
        <v>6</v>
      </c>
      <c r="C18" s="90"/>
      <c r="D18" s="90"/>
      <c r="E18" s="90"/>
      <c r="F18" s="90"/>
      <c r="G18" s="21" t="s">
        <v>60</v>
      </c>
      <c r="H18" s="1" t="s">
        <v>50</v>
      </c>
      <c r="I18" s="1" t="s">
        <v>51</v>
      </c>
      <c r="J18" s="21" t="s">
        <v>112</v>
      </c>
      <c r="K18" s="1" t="s">
        <v>10</v>
      </c>
      <c r="L18" s="1" t="s">
        <v>32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2:23" s="24" customFormat="1" ht="11.25" x14ac:dyDescent="0.2">
      <c r="B19" s="91">
        <v>1</v>
      </c>
      <c r="C19" s="91"/>
      <c r="D19" s="91"/>
      <c r="E19" s="91"/>
      <c r="F19" s="91"/>
      <c r="G19" s="23">
        <v>2</v>
      </c>
      <c r="H19" s="22">
        <v>3</v>
      </c>
      <c r="I19" s="22">
        <v>4</v>
      </c>
      <c r="J19" s="22">
        <v>5</v>
      </c>
      <c r="K19" s="22" t="s">
        <v>12</v>
      </c>
      <c r="L19" s="22" t="s">
        <v>13</v>
      </c>
    </row>
    <row r="20" spans="2:23" ht="15.75" customHeight="1" x14ac:dyDescent="0.25">
      <c r="B20" s="85" t="s">
        <v>38</v>
      </c>
      <c r="C20" s="85"/>
      <c r="D20" s="85"/>
      <c r="E20" s="85"/>
      <c r="F20" s="85"/>
      <c r="G20" s="61">
        <v>0</v>
      </c>
      <c r="H20" s="61">
        <v>0</v>
      </c>
      <c r="I20" s="61">
        <v>0</v>
      </c>
      <c r="J20" s="61">
        <v>0</v>
      </c>
      <c r="K20" s="13"/>
      <c r="L20" s="13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2:23" x14ac:dyDescent="0.25">
      <c r="B21" s="85" t="s">
        <v>39</v>
      </c>
      <c r="C21" s="86"/>
      <c r="D21" s="86"/>
      <c r="E21" s="86"/>
      <c r="F21" s="86"/>
      <c r="G21" s="61">
        <v>0</v>
      </c>
      <c r="H21" s="61">
        <v>0</v>
      </c>
      <c r="I21" s="61">
        <v>0</v>
      </c>
      <c r="J21" s="61">
        <v>0</v>
      </c>
      <c r="K21" s="13"/>
      <c r="L21" s="1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2:23" s="32" customFormat="1" ht="15" customHeight="1" x14ac:dyDescent="0.25">
      <c r="B22" s="84" t="s">
        <v>40</v>
      </c>
      <c r="C22" s="84"/>
      <c r="D22" s="84"/>
      <c r="E22" s="84"/>
      <c r="F22" s="84"/>
      <c r="G22" s="61">
        <v>0</v>
      </c>
      <c r="H22" s="61">
        <v>0</v>
      </c>
      <c r="I22" s="61">
        <v>0</v>
      </c>
      <c r="J22" s="61">
        <v>0</v>
      </c>
      <c r="K22" s="15"/>
      <c r="L22" s="15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2:23" s="32" customFormat="1" ht="15" customHeight="1" x14ac:dyDescent="0.25">
      <c r="B23" s="84" t="s">
        <v>42</v>
      </c>
      <c r="C23" s="84"/>
      <c r="D23" s="84"/>
      <c r="E23" s="84"/>
      <c r="F23" s="84"/>
      <c r="G23" s="61">
        <v>0</v>
      </c>
      <c r="H23" s="61">
        <v>0</v>
      </c>
      <c r="I23" s="61">
        <v>0</v>
      </c>
      <c r="J23" s="61">
        <v>0</v>
      </c>
      <c r="K23" s="15"/>
      <c r="L23" s="15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2:23" x14ac:dyDescent="0.25">
      <c r="B24" s="87" t="s">
        <v>48</v>
      </c>
      <c r="C24" s="88"/>
      <c r="D24" s="88"/>
      <c r="E24" s="88"/>
      <c r="F24" s="88"/>
      <c r="G24" s="61">
        <v>0</v>
      </c>
      <c r="H24" s="61">
        <v>0</v>
      </c>
      <c r="I24" s="61">
        <v>0</v>
      </c>
      <c r="J24" s="61">
        <v>0</v>
      </c>
      <c r="K24" s="15"/>
      <c r="L24" s="15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3" ht="11.25" customHeight="1" x14ac:dyDescent="0.25">
      <c r="B25" s="44"/>
      <c r="C25" s="45"/>
      <c r="D25" s="45"/>
      <c r="E25" s="45"/>
      <c r="F25" s="45"/>
      <c r="G25" s="46"/>
      <c r="H25" s="46"/>
      <c r="I25" s="46"/>
      <c r="J25" s="46"/>
      <c r="K25" s="46"/>
      <c r="L25" s="32"/>
    </row>
    <row r="26" spans="2:23" ht="23.25" customHeight="1" x14ac:dyDescent="0.25">
      <c r="B26" s="83" t="s">
        <v>47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</row>
    <row r="27" spans="2:23" ht="15.75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2:23" x14ac:dyDescent="0.25">
      <c r="B28" s="80" t="s">
        <v>53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</row>
    <row r="29" spans="2:23" x14ac:dyDescent="0.25">
      <c r="B29" s="80" t="s">
        <v>54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</row>
    <row r="30" spans="2:23" ht="15" customHeight="1" x14ac:dyDescent="0.25">
      <c r="B30" s="80" t="s">
        <v>56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2:23" ht="36.75" customHeight="1" x14ac:dyDescent="0.2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</row>
    <row r="32" spans="2:23" x14ac:dyDescent="0.25"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2:12" ht="15" customHeight="1" x14ac:dyDescent="0.25">
      <c r="B33" s="81" t="s">
        <v>57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2:12" x14ac:dyDescent="0.2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</row>
  </sheetData>
  <mergeCells count="29"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8"/>
  <sheetViews>
    <sheetView zoomScale="120" zoomScaleNormal="120" workbookViewId="0">
      <selection activeCell="H35" sqref="H35"/>
    </sheetView>
  </sheetViews>
  <sheetFormatPr defaultRowHeight="15" x14ac:dyDescent="0.25"/>
  <cols>
    <col min="1" max="1" width="1.140625" customWidth="1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855468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2"/>
      <c r="F1" s="2"/>
      <c r="G1" s="2"/>
      <c r="H1" s="2"/>
      <c r="I1" s="2"/>
      <c r="J1" s="2"/>
      <c r="K1" s="2"/>
    </row>
    <row r="2" spans="2:12" ht="15.75" customHeight="1" x14ac:dyDescent="0.25">
      <c r="B2" s="89" t="s">
        <v>7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2" ht="18" x14ac:dyDescent="0.25">
      <c r="B3" s="36"/>
      <c r="C3" s="36"/>
      <c r="D3" s="36"/>
      <c r="E3" s="36"/>
      <c r="F3" s="36"/>
      <c r="G3" s="36"/>
      <c r="H3" s="36"/>
      <c r="I3" s="36"/>
      <c r="J3" s="37"/>
      <c r="K3" s="37"/>
      <c r="L3" s="32"/>
    </row>
    <row r="4" spans="2:12" ht="18" customHeight="1" x14ac:dyDescent="0.25">
      <c r="B4" s="89" t="s">
        <v>44</v>
      </c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2:12" ht="18" x14ac:dyDescent="0.25">
      <c r="B5" s="36"/>
      <c r="C5" s="36"/>
      <c r="D5" s="36"/>
      <c r="E5" s="36"/>
      <c r="F5" s="36"/>
      <c r="G5" s="36"/>
      <c r="H5" s="36"/>
      <c r="I5" s="36"/>
      <c r="J5" s="37"/>
      <c r="K5" s="37"/>
      <c r="L5" s="32"/>
    </row>
    <row r="6" spans="2:12" ht="15.75" customHeight="1" x14ac:dyDescent="0.25">
      <c r="B6" s="89" t="s">
        <v>11</v>
      </c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2:12" ht="18" x14ac:dyDescent="0.25">
      <c r="B7" s="36"/>
      <c r="C7" s="36"/>
      <c r="D7" s="36"/>
      <c r="E7" s="36"/>
      <c r="F7" s="36"/>
      <c r="G7" s="36"/>
      <c r="H7" s="36"/>
      <c r="I7" s="36"/>
      <c r="J7" s="37"/>
      <c r="K7" s="37"/>
      <c r="L7" s="32"/>
    </row>
    <row r="8" spans="2:12" ht="32.25" customHeight="1" x14ac:dyDescent="0.25">
      <c r="B8" s="101" t="s">
        <v>6</v>
      </c>
      <c r="C8" s="102"/>
      <c r="D8" s="102"/>
      <c r="E8" s="102"/>
      <c r="F8" s="103"/>
      <c r="G8" s="30" t="s">
        <v>60</v>
      </c>
      <c r="H8" s="30" t="s">
        <v>114</v>
      </c>
      <c r="I8" s="30" t="s">
        <v>113</v>
      </c>
      <c r="J8" s="30" t="s">
        <v>108</v>
      </c>
      <c r="K8" s="30" t="s">
        <v>10</v>
      </c>
      <c r="L8" s="30" t="s">
        <v>32</v>
      </c>
    </row>
    <row r="9" spans="2:12" s="24" customFormat="1" ht="11.25" x14ac:dyDescent="0.2">
      <c r="B9" s="104">
        <v>1</v>
      </c>
      <c r="C9" s="105"/>
      <c r="D9" s="105"/>
      <c r="E9" s="105"/>
      <c r="F9" s="106"/>
      <c r="G9" s="31">
        <v>2</v>
      </c>
      <c r="H9" s="31">
        <v>3</v>
      </c>
      <c r="I9" s="31">
        <v>4</v>
      </c>
      <c r="J9" s="31">
        <v>5</v>
      </c>
      <c r="K9" s="31" t="s">
        <v>12</v>
      </c>
      <c r="L9" s="31" t="s">
        <v>13</v>
      </c>
    </row>
    <row r="10" spans="2:12" s="53" customFormat="1" x14ac:dyDescent="0.25">
      <c r="B10" s="6"/>
      <c r="C10" s="6"/>
      <c r="D10" s="6"/>
      <c r="E10" s="6"/>
      <c r="F10" s="6" t="s">
        <v>33</v>
      </c>
      <c r="G10" s="51">
        <f>G11</f>
        <v>445583.88</v>
      </c>
      <c r="H10" s="64">
        <f>H11</f>
        <v>511598</v>
      </c>
      <c r="I10" s="47">
        <v>0</v>
      </c>
      <c r="J10" s="57">
        <f>J11</f>
        <v>501282.33</v>
      </c>
      <c r="K10" s="62">
        <f>J10/G10*100</f>
        <v>112.50010435745565</v>
      </c>
      <c r="L10" s="52"/>
    </row>
    <row r="11" spans="2:12" s="53" customFormat="1" ht="15.75" customHeight="1" x14ac:dyDescent="0.25">
      <c r="B11" s="6">
        <v>6</v>
      </c>
      <c r="C11" s="6"/>
      <c r="D11" s="6"/>
      <c r="E11" s="6"/>
      <c r="F11" s="6" t="s">
        <v>2</v>
      </c>
      <c r="G11" s="51">
        <f>G12+G16+G20+G24</f>
        <v>445583.88</v>
      </c>
      <c r="H11" s="64">
        <f>H13+H21+H23+H28</f>
        <v>511598</v>
      </c>
      <c r="I11" s="47">
        <v>0</v>
      </c>
      <c r="J11" s="57">
        <f>J12+J16+J20+J24</f>
        <v>501282.33</v>
      </c>
      <c r="K11" s="62">
        <f t="shared" ref="K11:K27" si="0">J11/G11*100</f>
        <v>112.50010435745565</v>
      </c>
      <c r="L11" s="52"/>
    </row>
    <row r="12" spans="2:12" s="53" customFormat="1" ht="25.5" x14ac:dyDescent="0.25">
      <c r="B12" s="6"/>
      <c r="C12" s="10">
        <v>63</v>
      </c>
      <c r="D12" s="10"/>
      <c r="E12" s="10"/>
      <c r="F12" s="10" t="s">
        <v>14</v>
      </c>
      <c r="G12" s="47">
        <v>383389.56</v>
      </c>
      <c r="H12" s="4"/>
      <c r="I12" s="47">
        <v>0</v>
      </c>
      <c r="J12" s="56">
        <v>447284.63</v>
      </c>
      <c r="K12" s="62">
        <f t="shared" si="0"/>
        <v>116.66583461479753</v>
      </c>
      <c r="L12" s="52"/>
    </row>
    <row r="13" spans="2:12" s="53" customFormat="1" x14ac:dyDescent="0.25">
      <c r="B13" s="7"/>
      <c r="C13" s="7"/>
      <c r="D13" s="7">
        <v>636</v>
      </c>
      <c r="E13" s="7"/>
      <c r="F13" s="7" t="s">
        <v>59</v>
      </c>
      <c r="G13" s="47">
        <v>383389.56</v>
      </c>
      <c r="H13" s="4">
        <v>406701</v>
      </c>
      <c r="I13" s="47">
        <v>0</v>
      </c>
      <c r="J13" s="56">
        <v>447284.63</v>
      </c>
      <c r="K13" s="62">
        <f t="shared" si="0"/>
        <v>116.66583461479753</v>
      </c>
      <c r="L13" s="52"/>
    </row>
    <row r="14" spans="2:12" s="53" customFormat="1" ht="38.25" x14ac:dyDescent="0.25">
      <c r="B14" s="7"/>
      <c r="C14" s="7"/>
      <c r="D14" s="7"/>
      <c r="E14" s="7">
        <v>6361</v>
      </c>
      <c r="F14" s="26" t="s">
        <v>103</v>
      </c>
      <c r="G14" s="47">
        <v>383389.56</v>
      </c>
      <c r="H14" s="4"/>
      <c r="I14" s="47">
        <v>0</v>
      </c>
      <c r="J14" s="56">
        <v>447284.63</v>
      </c>
      <c r="K14" s="62">
        <f t="shared" si="0"/>
        <v>116.66583461479753</v>
      </c>
      <c r="L14" s="52"/>
    </row>
    <row r="15" spans="2:12" s="53" customFormat="1" x14ac:dyDescent="0.25">
      <c r="B15" s="7"/>
      <c r="C15" s="7"/>
      <c r="D15" s="7"/>
      <c r="E15" s="7">
        <v>6381</v>
      </c>
      <c r="F15" s="26" t="s">
        <v>109</v>
      </c>
      <c r="G15" s="47"/>
      <c r="H15" s="4"/>
      <c r="I15" s="47">
        <v>0</v>
      </c>
      <c r="J15" s="56">
        <v>6064</v>
      </c>
      <c r="K15" s="62"/>
      <c r="L15" s="52"/>
    </row>
    <row r="16" spans="2:12" s="53" customFormat="1" x14ac:dyDescent="0.25">
      <c r="B16" s="7"/>
      <c r="C16" s="7">
        <v>64</v>
      </c>
      <c r="D16" s="7"/>
      <c r="E16" s="7"/>
      <c r="F16" s="7" t="s">
        <v>61</v>
      </c>
      <c r="G16" s="47">
        <v>0.73</v>
      </c>
      <c r="H16" s="4"/>
      <c r="I16" s="47">
        <v>0</v>
      </c>
      <c r="J16" s="52">
        <v>0.38</v>
      </c>
      <c r="K16" s="62">
        <f t="shared" si="0"/>
        <v>52.054794520547944</v>
      </c>
      <c r="L16" s="52"/>
    </row>
    <row r="17" spans="2:12" s="53" customFormat="1" x14ac:dyDescent="0.25">
      <c r="B17" s="7"/>
      <c r="C17" s="7"/>
      <c r="D17" s="7">
        <v>641</v>
      </c>
      <c r="E17" s="7"/>
      <c r="F17" s="7" t="s">
        <v>62</v>
      </c>
      <c r="G17" s="47">
        <v>0.73</v>
      </c>
      <c r="H17" s="47"/>
      <c r="I17" s="47">
        <v>0</v>
      </c>
      <c r="J17" s="52">
        <v>0.38</v>
      </c>
      <c r="K17" s="62">
        <f t="shared" si="0"/>
        <v>52.054794520547944</v>
      </c>
      <c r="L17" s="52"/>
    </row>
    <row r="18" spans="2:12" s="53" customFormat="1" x14ac:dyDescent="0.25">
      <c r="B18" s="7"/>
      <c r="C18" s="7"/>
      <c r="D18" s="7"/>
      <c r="E18" s="7">
        <v>6413</v>
      </c>
      <c r="F18" s="7" t="s">
        <v>110</v>
      </c>
      <c r="G18" s="47"/>
      <c r="H18" s="4"/>
      <c r="I18" s="47">
        <v>0</v>
      </c>
      <c r="J18" s="52">
        <v>0.38</v>
      </c>
      <c r="K18" s="62"/>
      <c r="L18" s="52"/>
    </row>
    <row r="19" spans="2:12" s="53" customFormat="1" x14ac:dyDescent="0.25">
      <c r="B19" s="7"/>
      <c r="C19" s="7"/>
      <c r="D19" s="7"/>
      <c r="E19" s="7">
        <v>6419</v>
      </c>
      <c r="F19" s="7" t="s">
        <v>102</v>
      </c>
      <c r="G19" s="47">
        <v>0.73</v>
      </c>
      <c r="H19" s="4"/>
      <c r="I19" s="47">
        <v>0</v>
      </c>
      <c r="J19" s="52"/>
      <c r="K19" s="62">
        <f t="shared" si="0"/>
        <v>0</v>
      </c>
      <c r="L19" s="52"/>
    </row>
    <row r="20" spans="2:12" s="53" customFormat="1" ht="25.5" x14ac:dyDescent="0.25">
      <c r="B20" s="7"/>
      <c r="C20" s="7">
        <v>65</v>
      </c>
      <c r="D20" s="7"/>
      <c r="E20" s="7"/>
      <c r="F20" s="10" t="s">
        <v>63</v>
      </c>
      <c r="G20" s="47">
        <v>32994.57</v>
      </c>
      <c r="H20" s="4"/>
      <c r="I20" s="47">
        <v>0</v>
      </c>
      <c r="J20" s="56">
        <v>33677.32</v>
      </c>
      <c r="K20" s="62">
        <f t="shared" si="0"/>
        <v>102.06927988453857</v>
      </c>
      <c r="L20" s="52"/>
    </row>
    <row r="21" spans="2:12" s="53" customFormat="1" x14ac:dyDescent="0.25">
      <c r="B21" s="7"/>
      <c r="C21" s="20"/>
      <c r="D21" s="7">
        <v>652</v>
      </c>
      <c r="E21" s="7"/>
      <c r="F21" s="10" t="s">
        <v>64</v>
      </c>
      <c r="G21" s="47">
        <v>32994.57</v>
      </c>
      <c r="H21" s="4">
        <v>31333</v>
      </c>
      <c r="I21" s="47">
        <v>0</v>
      </c>
      <c r="J21" s="56">
        <v>33677.32</v>
      </c>
      <c r="K21" s="62">
        <f t="shared" si="0"/>
        <v>102.06927988453857</v>
      </c>
      <c r="L21" s="52"/>
    </row>
    <row r="22" spans="2:12" s="53" customFormat="1" x14ac:dyDescent="0.25">
      <c r="B22" s="7"/>
      <c r="C22" s="20"/>
      <c r="D22" s="7"/>
      <c r="E22" s="7">
        <v>6526</v>
      </c>
      <c r="F22" s="10" t="s">
        <v>101</v>
      </c>
      <c r="G22" s="47">
        <v>32994.57</v>
      </c>
      <c r="H22" s="4"/>
      <c r="I22" s="47">
        <v>0</v>
      </c>
      <c r="J22" s="56">
        <v>33677.32</v>
      </c>
      <c r="K22" s="62">
        <f t="shared" si="0"/>
        <v>102.06927988453857</v>
      </c>
      <c r="L22" s="52"/>
    </row>
    <row r="23" spans="2:12" s="53" customFormat="1" ht="25.5" x14ac:dyDescent="0.25">
      <c r="B23" s="7"/>
      <c r="C23" s="20"/>
      <c r="D23" s="7">
        <v>661</v>
      </c>
      <c r="E23" s="7"/>
      <c r="F23" s="10" t="s">
        <v>115</v>
      </c>
      <c r="G23" s="47"/>
      <c r="H23" s="4">
        <v>2296</v>
      </c>
      <c r="I23" s="47">
        <v>0</v>
      </c>
      <c r="J23" s="56"/>
      <c r="K23" s="62"/>
      <c r="L23" s="52"/>
    </row>
    <row r="24" spans="2:12" s="53" customFormat="1" ht="25.5" x14ac:dyDescent="0.25">
      <c r="B24" s="7"/>
      <c r="C24" s="20">
        <v>67</v>
      </c>
      <c r="D24" s="7"/>
      <c r="E24" s="7"/>
      <c r="F24" s="10" t="s">
        <v>65</v>
      </c>
      <c r="G24" s="47">
        <v>29199.02</v>
      </c>
      <c r="H24" s="4"/>
      <c r="I24" s="47">
        <v>0</v>
      </c>
      <c r="J24" s="56">
        <v>20320</v>
      </c>
      <c r="K24" s="62">
        <f t="shared" si="0"/>
        <v>69.591376696889142</v>
      </c>
      <c r="L24" s="52"/>
    </row>
    <row r="25" spans="2:12" s="53" customFormat="1" ht="25.5" x14ac:dyDescent="0.25">
      <c r="B25" s="7"/>
      <c r="C25" s="7"/>
      <c r="D25" s="7">
        <v>671</v>
      </c>
      <c r="E25" s="7"/>
      <c r="F25" s="10" t="s">
        <v>66</v>
      </c>
      <c r="G25" s="47">
        <v>29199.02</v>
      </c>
      <c r="H25" s="4"/>
      <c r="I25" s="47">
        <v>0</v>
      </c>
      <c r="J25" s="56">
        <v>20320</v>
      </c>
      <c r="K25" s="62">
        <f t="shared" si="0"/>
        <v>69.591376696889142</v>
      </c>
      <c r="L25" s="52"/>
    </row>
    <row r="26" spans="2:12" s="53" customFormat="1" ht="25.5" x14ac:dyDescent="0.25">
      <c r="B26" s="7"/>
      <c r="C26" s="7"/>
      <c r="D26" s="7"/>
      <c r="E26" s="7">
        <v>6711</v>
      </c>
      <c r="F26" s="10" t="s">
        <v>99</v>
      </c>
      <c r="G26" s="47">
        <v>20572.04</v>
      </c>
      <c r="H26" s="4"/>
      <c r="I26" s="47">
        <v>0</v>
      </c>
      <c r="J26" s="56">
        <v>20320</v>
      </c>
      <c r="K26" s="62">
        <f t="shared" si="0"/>
        <v>98.774841969974787</v>
      </c>
      <c r="L26" s="52"/>
    </row>
    <row r="27" spans="2:12" s="53" customFormat="1" ht="25.5" x14ac:dyDescent="0.25">
      <c r="B27" s="7"/>
      <c r="C27" s="7"/>
      <c r="D27" s="7"/>
      <c r="E27" s="7">
        <v>6712</v>
      </c>
      <c r="F27" s="10" t="s">
        <v>100</v>
      </c>
      <c r="G27" s="47">
        <v>8626.98</v>
      </c>
      <c r="H27" s="4"/>
      <c r="I27" s="47">
        <v>0</v>
      </c>
      <c r="J27" s="52"/>
      <c r="K27" s="62">
        <f t="shared" si="0"/>
        <v>0</v>
      </c>
      <c r="L27" s="52"/>
    </row>
    <row r="28" spans="2:12" s="53" customFormat="1" x14ac:dyDescent="0.25">
      <c r="B28" s="7"/>
      <c r="C28" s="7"/>
      <c r="D28" s="7"/>
      <c r="E28" s="7">
        <v>9221</v>
      </c>
      <c r="F28" s="10" t="s">
        <v>161</v>
      </c>
      <c r="G28" s="47"/>
      <c r="H28" s="4">
        <v>71268</v>
      </c>
      <c r="I28" s="47">
        <v>0</v>
      </c>
      <c r="J28" s="52"/>
      <c r="K28" s="62"/>
      <c r="L28" s="52"/>
    </row>
    <row r="29" spans="2:12" s="53" customFormat="1" x14ac:dyDescent="0.25">
      <c r="B29" s="48"/>
      <c r="C29" s="48"/>
      <c r="D29" s="48"/>
      <c r="E29" s="48"/>
      <c r="F29" s="49"/>
      <c r="G29" s="50"/>
      <c r="H29" s="50"/>
      <c r="I29" s="50"/>
      <c r="J29" s="54"/>
      <c r="K29" s="54"/>
      <c r="L29" s="54"/>
    </row>
    <row r="30" spans="2:12" s="53" customFormat="1" x14ac:dyDescent="0.25">
      <c r="B30" s="48"/>
      <c r="C30" s="48"/>
      <c r="D30" s="48"/>
      <c r="E30" s="48"/>
      <c r="F30" s="49"/>
      <c r="G30" s="50"/>
      <c r="H30" s="50"/>
      <c r="I30" s="50"/>
      <c r="J30" s="54"/>
      <c r="K30" s="54"/>
      <c r="L30" s="54"/>
    </row>
    <row r="31" spans="2:12" s="53" customFormat="1" ht="15.75" customHeight="1" x14ac:dyDescent="0.25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2:12" s="53" customFormat="1" ht="33" customHeight="1" x14ac:dyDescent="0.25">
      <c r="B32" s="101" t="s">
        <v>6</v>
      </c>
      <c r="C32" s="102"/>
      <c r="D32" s="102"/>
      <c r="E32" s="102"/>
      <c r="F32" s="103"/>
      <c r="G32" s="30" t="s">
        <v>67</v>
      </c>
      <c r="H32" s="30" t="s">
        <v>114</v>
      </c>
      <c r="I32" s="30" t="s">
        <v>51</v>
      </c>
      <c r="J32" s="30" t="s">
        <v>108</v>
      </c>
      <c r="K32" s="30" t="s">
        <v>10</v>
      </c>
      <c r="L32" s="30" t="s">
        <v>32</v>
      </c>
    </row>
    <row r="33" spans="2:12" s="24" customFormat="1" ht="11.25" x14ac:dyDescent="0.2">
      <c r="B33" s="104">
        <v>1</v>
      </c>
      <c r="C33" s="105"/>
      <c r="D33" s="105"/>
      <c r="E33" s="105"/>
      <c r="F33" s="106"/>
      <c r="G33" s="31">
        <v>2</v>
      </c>
      <c r="H33" s="31">
        <v>3</v>
      </c>
      <c r="I33" s="31">
        <v>4</v>
      </c>
      <c r="J33" s="31">
        <v>5</v>
      </c>
      <c r="K33" s="31" t="s">
        <v>12</v>
      </c>
      <c r="L33" s="31" t="s">
        <v>13</v>
      </c>
    </row>
    <row r="34" spans="2:12" s="53" customFormat="1" x14ac:dyDescent="0.25">
      <c r="B34" s="6"/>
      <c r="C34" s="6"/>
      <c r="D34" s="6"/>
      <c r="E34" s="6"/>
      <c r="F34" s="6" t="s">
        <v>25</v>
      </c>
      <c r="G34" s="51">
        <f>G35+G69</f>
        <v>443089.95</v>
      </c>
      <c r="H34" s="51">
        <f>H35+H71</f>
        <v>460829.85</v>
      </c>
      <c r="I34" s="4"/>
      <c r="J34" s="57">
        <f>J35+J69</f>
        <v>463748.93000000005</v>
      </c>
      <c r="K34" s="58">
        <f>J34/G34*100</f>
        <v>104.66247993212214</v>
      </c>
      <c r="L34" s="52"/>
    </row>
    <row r="35" spans="2:12" s="53" customFormat="1" x14ac:dyDescent="0.25">
      <c r="B35" s="6">
        <v>3</v>
      </c>
      <c r="C35" s="6"/>
      <c r="D35" s="6"/>
      <c r="E35" s="6"/>
      <c r="F35" s="6" t="s">
        <v>3</v>
      </c>
      <c r="G35" s="51">
        <f>G36+G42+G66</f>
        <v>415577.63</v>
      </c>
      <c r="H35" s="51">
        <f>H36+H42+H66</f>
        <v>444168.85</v>
      </c>
      <c r="I35" s="4"/>
      <c r="J35" s="57">
        <f>J36+J42+J66</f>
        <v>445235.66000000003</v>
      </c>
      <c r="K35" s="58">
        <f t="shared" ref="K35:K77" si="1">J35/G35*100</f>
        <v>107.13657999349002</v>
      </c>
      <c r="L35" s="52"/>
    </row>
    <row r="36" spans="2:12" s="53" customFormat="1" x14ac:dyDescent="0.25">
      <c r="B36" s="6"/>
      <c r="C36" s="10">
        <v>31</v>
      </c>
      <c r="D36" s="10"/>
      <c r="E36" s="10"/>
      <c r="F36" s="10" t="s">
        <v>4</v>
      </c>
      <c r="G36" s="47">
        <v>350283.38</v>
      </c>
      <c r="H36" s="4">
        <f>H37+H40+H39</f>
        <v>375168</v>
      </c>
      <c r="I36" s="4"/>
      <c r="J36" s="56">
        <v>374990.62</v>
      </c>
      <c r="K36" s="58">
        <f t="shared" si="1"/>
        <v>107.05350051150013</v>
      </c>
      <c r="L36" s="52"/>
    </row>
    <row r="37" spans="2:12" s="53" customFormat="1" x14ac:dyDescent="0.25">
      <c r="B37" s="7"/>
      <c r="C37" s="7"/>
      <c r="D37" s="7">
        <v>311</v>
      </c>
      <c r="E37" s="7"/>
      <c r="F37" s="7" t="s">
        <v>16</v>
      </c>
      <c r="G37" s="47">
        <v>290361.01</v>
      </c>
      <c r="H37" s="4">
        <v>307063</v>
      </c>
      <c r="I37" s="4"/>
      <c r="J37" s="56">
        <v>306996.34000000003</v>
      </c>
      <c r="K37" s="58">
        <f t="shared" si="1"/>
        <v>105.72918864003125</v>
      </c>
      <c r="L37" s="52"/>
    </row>
    <row r="38" spans="2:12" s="53" customFormat="1" x14ac:dyDescent="0.25">
      <c r="B38" s="7"/>
      <c r="C38" s="7"/>
      <c r="D38" s="7"/>
      <c r="E38" s="7">
        <v>3111</v>
      </c>
      <c r="F38" s="7" t="s">
        <v>79</v>
      </c>
      <c r="G38" s="47">
        <v>290361.01</v>
      </c>
      <c r="H38" s="4"/>
      <c r="I38" s="4"/>
      <c r="J38" s="56">
        <v>306996.34000000003</v>
      </c>
      <c r="K38" s="58">
        <f t="shared" si="1"/>
        <v>105.72918864003125</v>
      </c>
      <c r="L38" s="52"/>
    </row>
    <row r="39" spans="2:12" s="53" customFormat="1" x14ac:dyDescent="0.25">
      <c r="B39" s="7"/>
      <c r="C39" s="7"/>
      <c r="D39" s="7">
        <v>312</v>
      </c>
      <c r="E39" s="7"/>
      <c r="F39" s="7" t="s">
        <v>68</v>
      </c>
      <c r="G39" s="47">
        <v>12012.81</v>
      </c>
      <c r="H39" s="4">
        <v>17230</v>
      </c>
      <c r="I39" s="4"/>
      <c r="J39" s="56">
        <v>17129.53</v>
      </c>
      <c r="K39" s="58">
        <f t="shared" si="1"/>
        <v>142.59386438310437</v>
      </c>
      <c r="L39" s="52"/>
    </row>
    <row r="40" spans="2:12" s="53" customFormat="1" x14ac:dyDescent="0.25">
      <c r="B40" s="7"/>
      <c r="C40" s="7"/>
      <c r="D40" s="7">
        <v>313</v>
      </c>
      <c r="E40" s="7"/>
      <c r="F40" s="7" t="s">
        <v>69</v>
      </c>
      <c r="G40" s="47">
        <v>47909.56</v>
      </c>
      <c r="H40" s="4">
        <v>50875</v>
      </c>
      <c r="I40" s="4"/>
      <c r="J40" s="56">
        <v>50864.75</v>
      </c>
      <c r="K40" s="58">
        <f t="shared" si="1"/>
        <v>106.16826787806023</v>
      </c>
      <c r="L40" s="52"/>
    </row>
    <row r="41" spans="2:12" s="53" customFormat="1" x14ac:dyDescent="0.25">
      <c r="B41" s="7"/>
      <c r="C41" s="7"/>
      <c r="D41" s="7"/>
      <c r="E41" s="7">
        <v>3132</v>
      </c>
      <c r="F41" s="7" t="s">
        <v>80</v>
      </c>
      <c r="G41" s="47">
        <v>47909.56</v>
      </c>
      <c r="H41" s="4"/>
      <c r="I41" s="4"/>
      <c r="J41" s="56">
        <v>50864.75</v>
      </c>
      <c r="K41" s="58">
        <f t="shared" si="1"/>
        <v>106.16826787806023</v>
      </c>
      <c r="L41" s="52"/>
    </row>
    <row r="42" spans="2:12" s="53" customFormat="1" x14ac:dyDescent="0.25">
      <c r="B42" s="7"/>
      <c r="C42" s="7">
        <v>32</v>
      </c>
      <c r="D42" s="7"/>
      <c r="E42" s="7"/>
      <c r="F42" s="7" t="s">
        <v>8</v>
      </c>
      <c r="G42" s="47">
        <v>64093.29</v>
      </c>
      <c r="H42" s="4">
        <f>H43+H51+H47+H61</f>
        <v>68370.850000000006</v>
      </c>
      <c r="I42" s="4"/>
      <c r="J42" s="56">
        <v>69173.149999999994</v>
      </c>
      <c r="K42" s="58">
        <f t="shared" si="1"/>
        <v>107.92572826266212</v>
      </c>
      <c r="L42" s="52"/>
    </row>
    <row r="43" spans="2:12" s="53" customFormat="1" x14ac:dyDescent="0.25">
      <c r="B43" s="7"/>
      <c r="C43" s="7"/>
      <c r="D43" s="7">
        <v>321</v>
      </c>
      <c r="E43" s="7"/>
      <c r="F43" s="7" t="s">
        <v>17</v>
      </c>
      <c r="G43" s="47">
        <v>23729.62</v>
      </c>
      <c r="H43" s="4">
        <v>24518</v>
      </c>
      <c r="I43" s="4"/>
      <c r="J43" s="56">
        <v>25467.62</v>
      </c>
      <c r="K43" s="58">
        <f t="shared" si="1"/>
        <v>107.32417965395146</v>
      </c>
      <c r="L43" s="52"/>
    </row>
    <row r="44" spans="2:12" s="53" customFormat="1" x14ac:dyDescent="0.25">
      <c r="B44" s="7"/>
      <c r="C44" s="7"/>
      <c r="D44" s="7"/>
      <c r="E44" s="7">
        <v>3211</v>
      </c>
      <c r="F44" s="7" t="s">
        <v>81</v>
      </c>
      <c r="G44" s="47">
        <v>6879.75</v>
      </c>
      <c r="H44" s="4"/>
      <c r="I44" s="4"/>
      <c r="J44" s="56">
        <v>9830.09</v>
      </c>
      <c r="K44" s="58">
        <f t="shared" si="1"/>
        <v>142.88440713688723</v>
      </c>
      <c r="L44" s="52"/>
    </row>
    <row r="45" spans="2:12" s="53" customFormat="1" x14ac:dyDescent="0.25">
      <c r="B45" s="7"/>
      <c r="C45" s="7"/>
      <c r="D45" s="7"/>
      <c r="E45" s="7">
        <v>3212</v>
      </c>
      <c r="F45" s="7" t="s">
        <v>82</v>
      </c>
      <c r="G45" s="47">
        <v>16263.57</v>
      </c>
      <c r="H45" s="4"/>
      <c r="I45" s="4"/>
      <c r="J45" s="56">
        <v>15297.53</v>
      </c>
      <c r="K45" s="58">
        <f t="shared" si="1"/>
        <v>94.06009873600938</v>
      </c>
      <c r="L45" s="52"/>
    </row>
    <row r="46" spans="2:12" s="53" customFormat="1" x14ac:dyDescent="0.25">
      <c r="B46" s="7"/>
      <c r="C46" s="7"/>
      <c r="D46" s="7"/>
      <c r="E46" s="7">
        <v>3213</v>
      </c>
      <c r="F46" s="7" t="s">
        <v>83</v>
      </c>
      <c r="G46" s="47">
        <v>586.29999999999995</v>
      </c>
      <c r="H46" s="4"/>
      <c r="I46" s="4"/>
      <c r="J46" s="58">
        <v>340</v>
      </c>
      <c r="K46" s="58">
        <f t="shared" si="1"/>
        <v>57.990789698106774</v>
      </c>
      <c r="L46" s="52"/>
    </row>
    <row r="47" spans="2:12" s="53" customFormat="1" x14ac:dyDescent="0.25">
      <c r="B47" s="7"/>
      <c r="C47" s="20"/>
      <c r="D47" s="7">
        <v>322</v>
      </c>
      <c r="E47" s="7"/>
      <c r="F47" s="26" t="s">
        <v>70</v>
      </c>
      <c r="G47" s="47">
        <v>7239.13</v>
      </c>
      <c r="H47" s="47">
        <v>6754.85</v>
      </c>
      <c r="I47" s="4"/>
      <c r="J47" s="56">
        <v>7540.97</v>
      </c>
      <c r="K47" s="58">
        <f t="shared" si="1"/>
        <v>104.16956181198569</v>
      </c>
      <c r="L47" s="52"/>
    </row>
    <row r="48" spans="2:12" s="53" customFormat="1" x14ac:dyDescent="0.25">
      <c r="B48" s="7"/>
      <c r="C48" s="20"/>
      <c r="D48" s="7"/>
      <c r="E48" s="7">
        <v>3221</v>
      </c>
      <c r="F48" s="26" t="s">
        <v>84</v>
      </c>
      <c r="G48" s="47">
        <v>4294.66</v>
      </c>
      <c r="H48" s="4"/>
      <c r="I48" s="4"/>
      <c r="J48" s="56">
        <v>4814.8100000000004</v>
      </c>
      <c r="K48" s="58">
        <f t="shared" si="1"/>
        <v>112.11155248611067</v>
      </c>
      <c r="L48" s="52"/>
    </row>
    <row r="49" spans="2:12" s="53" customFormat="1" x14ac:dyDescent="0.25">
      <c r="B49" s="7"/>
      <c r="C49" s="20"/>
      <c r="D49" s="7"/>
      <c r="E49" s="7">
        <v>3223</v>
      </c>
      <c r="F49" s="26" t="s">
        <v>85</v>
      </c>
      <c r="G49" s="47">
        <v>2589.44</v>
      </c>
      <c r="H49" s="4"/>
      <c r="I49" s="4"/>
      <c r="J49" s="56">
        <v>2515.21</v>
      </c>
      <c r="K49" s="58">
        <f t="shared" si="1"/>
        <v>97.133357019278293</v>
      </c>
      <c r="L49" s="52"/>
    </row>
    <row r="50" spans="2:12" s="53" customFormat="1" x14ac:dyDescent="0.25">
      <c r="B50" s="7"/>
      <c r="C50" s="20"/>
      <c r="D50" s="7"/>
      <c r="E50" s="7">
        <v>3224</v>
      </c>
      <c r="F50" s="26" t="s">
        <v>86</v>
      </c>
      <c r="G50" s="47">
        <v>355.03</v>
      </c>
      <c r="H50" s="4"/>
      <c r="I50" s="4"/>
      <c r="J50" s="52">
        <v>210.95</v>
      </c>
      <c r="K50" s="58">
        <f t="shared" si="1"/>
        <v>59.41751401290032</v>
      </c>
      <c r="L50" s="52"/>
    </row>
    <row r="51" spans="2:12" s="53" customFormat="1" x14ac:dyDescent="0.25">
      <c r="B51" s="7"/>
      <c r="C51" s="20"/>
      <c r="D51" s="7">
        <v>323</v>
      </c>
      <c r="E51" s="7"/>
      <c r="F51" s="7" t="s">
        <v>71</v>
      </c>
      <c r="G51" s="47">
        <v>28855.360000000001</v>
      </c>
      <c r="H51" s="4">
        <v>32956</v>
      </c>
      <c r="I51" s="4"/>
      <c r="J51" s="56">
        <v>32008.560000000001</v>
      </c>
      <c r="K51" s="58">
        <f t="shared" si="1"/>
        <v>110.92760582435986</v>
      </c>
      <c r="L51" s="52"/>
    </row>
    <row r="52" spans="2:12" s="53" customFormat="1" x14ac:dyDescent="0.25">
      <c r="B52" s="7"/>
      <c r="C52" s="20"/>
      <c r="D52" s="7"/>
      <c r="E52" s="7">
        <v>3231</v>
      </c>
      <c r="F52" s="7" t="s">
        <v>87</v>
      </c>
      <c r="G52" s="47">
        <v>779.05</v>
      </c>
      <c r="H52" s="4"/>
      <c r="I52" s="4"/>
      <c r="J52" s="52">
        <v>790.75</v>
      </c>
      <c r="K52" s="58">
        <f t="shared" si="1"/>
        <v>101.5018291508889</v>
      </c>
      <c r="L52" s="52"/>
    </row>
    <row r="53" spans="2:12" s="53" customFormat="1" x14ac:dyDescent="0.25">
      <c r="B53" s="7"/>
      <c r="C53" s="20"/>
      <c r="D53" s="7"/>
      <c r="E53" s="7">
        <v>3232</v>
      </c>
      <c r="F53" s="7" t="s">
        <v>88</v>
      </c>
      <c r="G53" s="47">
        <v>2115.42</v>
      </c>
      <c r="H53" s="4"/>
      <c r="I53" s="4"/>
      <c r="J53" s="56">
        <v>1838.75</v>
      </c>
      <c r="K53" s="58">
        <f t="shared" si="1"/>
        <v>86.92127331688269</v>
      </c>
      <c r="L53" s="52"/>
    </row>
    <row r="54" spans="2:12" s="53" customFormat="1" x14ac:dyDescent="0.25">
      <c r="B54" s="7"/>
      <c r="C54" s="20"/>
      <c r="D54" s="7"/>
      <c r="E54" s="7">
        <v>3233</v>
      </c>
      <c r="F54" s="7" t="s">
        <v>89</v>
      </c>
      <c r="G54" s="47">
        <v>2439</v>
      </c>
      <c r="H54" s="4"/>
      <c r="I54" s="4"/>
      <c r="J54" s="52">
        <v>601.62</v>
      </c>
      <c r="K54" s="58">
        <f t="shared" si="1"/>
        <v>24.666666666666668</v>
      </c>
      <c r="L54" s="52"/>
    </row>
    <row r="55" spans="2:12" s="53" customFormat="1" x14ac:dyDescent="0.25">
      <c r="B55" s="7"/>
      <c r="C55" s="20"/>
      <c r="D55" s="7"/>
      <c r="E55" s="7">
        <v>3234</v>
      </c>
      <c r="F55" s="7" t="s">
        <v>90</v>
      </c>
      <c r="G55" s="47">
        <v>212.54</v>
      </c>
      <c r="H55" s="4"/>
      <c r="I55" s="4"/>
      <c r="J55" s="52">
        <v>250.21</v>
      </c>
      <c r="K55" s="58">
        <f t="shared" si="1"/>
        <v>117.72372259339419</v>
      </c>
      <c r="L55" s="52"/>
    </row>
    <row r="56" spans="2:12" s="53" customFormat="1" x14ac:dyDescent="0.25">
      <c r="B56" s="7"/>
      <c r="C56" s="20"/>
      <c r="D56" s="7"/>
      <c r="E56" s="7">
        <v>3235</v>
      </c>
      <c r="F56" s="7" t="s">
        <v>91</v>
      </c>
      <c r="G56" s="47">
        <v>3371.16</v>
      </c>
      <c r="H56" s="4"/>
      <c r="I56" s="4"/>
      <c r="J56" s="56">
        <v>3185.4</v>
      </c>
      <c r="K56" s="58">
        <f t="shared" si="1"/>
        <v>94.489730537856403</v>
      </c>
      <c r="L56" s="52"/>
    </row>
    <row r="57" spans="2:12" s="53" customFormat="1" x14ac:dyDescent="0.25">
      <c r="B57" s="7"/>
      <c r="C57" s="20"/>
      <c r="D57" s="7"/>
      <c r="E57" s="7">
        <v>3236</v>
      </c>
      <c r="F57" s="7" t="s">
        <v>92</v>
      </c>
      <c r="G57" s="47">
        <v>647.69000000000005</v>
      </c>
      <c r="H57" s="4"/>
      <c r="I57" s="4"/>
      <c r="J57" s="52">
        <v>955.62</v>
      </c>
      <c r="K57" s="58">
        <f t="shared" si="1"/>
        <v>147.54280597199278</v>
      </c>
      <c r="L57" s="52"/>
    </row>
    <row r="58" spans="2:12" s="53" customFormat="1" x14ac:dyDescent="0.25">
      <c r="B58" s="7"/>
      <c r="C58" s="20"/>
      <c r="D58" s="7"/>
      <c r="E58" s="7">
        <v>3237</v>
      </c>
      <c r="F58" s="7" t="s">
        <v>93</v>
      </c>
      <c r="G58" s="47">
        <v>16275.24</v>
      </c>
      <c r="H58" s="4"/>
      <c r="I58" s="4"/>
      <c r="J58" s="56">
        <v>19013.419999999998</v>
      </c>
      <c r="K58" s="58">
        <f t="shared" si="1"/>
        <v>116.82420658620087</v>
      </c>
      <c r="L58" s="52"/>
    </row>
    <row r="59" spans="2:12" s="53" customFormat="1" x14ac:dyDescent="0.25">
      <c r="B59" s="7"/>
      <c r="C59" s="20"/>
      <c r="D59" s="7"/>
      <c r="E59" s="7">
        <v>3238</v>
      </c>
      <c r="F59" s="7" t="s">
        <v>94</v>
      </c>
      <c r="G59" s="47">
        <v>3015.26</v>
      </c>
      <c r="H59" s="4"/>
      <c r="I59" s="4"/>
      <c r="J59" s="56">
        <v>5110.29</v>
      </c>
      <c r="K59" s="58">
        <f t="shared" si="1"/>
        <v>169.48090711912073</v>
      </c>
      <c r="L59" s="52"/>
    </row>
    <row r="60" spans="2:12" s="53" customFormat="1" x14ac:dyDescent="0.25">
      <c r="B60" s="7"/>
      <c r="C60" s="20"/>
      <c r="D60" s="7"/>
      <c r="E60" s="7">
        <v>3239</v>
      </c>
      <c r="F60" s="7" t="s">
        <v>111</v>
      </c>
      <c r="G60" s="47"/>
      <c r="H60" s="4"/>
      <c r="I60" s="4"/>
      <c r="J60" s="56">
        <v>262.5</v>
      </c>
      <c r="K60" s="58"/>
      <c r="L60" s="52"/>
    </row>
    <row r="61" spans="2:12" s="53" customFormat="1" x14ac:dyDescent="0.25">
      <c r="B61" s="7"/>
      <c r="C61" s="7"/>
      <c r="D61" s="7">
        <v>329</v>
      </c>
      <c r="E61" s="7"/>
      <c r="F61" s="7" t="s">
        <v>72</v>
      </c>
      <c r="G61" s="47">
        <v>4269.18</v>
      </c>
      <c r="H61" s="4">
        <v>4142</v>
      </c>
      <c r="I61" s="4"/>
      <c r="J61" s="56">
        <v>4156</v>
      </c>
      <c r="K61" s="58">
        <f t="shared" si="1"/>
        <v>97.348905410406672</v>
      </c>
      <c r="L61" s="52"/>
    </row>
    <row r="62" spans="2:12" s="53" customFormat="1" x14ac:dyDescent="0.25">
      <c r="B62" s="7"/>
      <c r="C62" s="7"/>
      <c r="D62" s="7"/>
      <c r="E62" s="7">
        <v>3293</v>
      </c>
      <c r="F62" s="7" t="s">
        <v>95</v>
      </c>
      <c r="G62" s="47">
        <v>227.72</v>
      </c>
      <c r="H62" s="4"/>
      <c r="I62" s="4"/>
      <c r="J62" s="52">
        <v>232.38</v>
      </c>
      <c r="K62" s="58">
        <f t="shared" si="1"/>
        <v>102.04637273845071</v>
      </c>
      <c r="L62" s="52"/>
    </row>
    <row r="63" spans="2:12" s="53" customFormat="1" x14ac:dyDescent="0.25">
      <c r="B63" s="7"/>
      <c r="C63" s="7"/>
      <c r="D63" s="7"/>
      <c r="E63" s="7">
        <v>3294</v>
      </c>
      <c r="F63" s="7" t="s">
        <v>96</v>
      </c>
      <c r="G63" s="47">
        <v>1287.4100000000001</v>
      </c>
      <c r="H63" s="4"/>
      <c r="I63" s="4"/>
      <c r="J63" s="56">
        <v>1483.09</v>
      </c>
      <c r="K63" s="58">
        <f t="shared" si="1"/>
        <v>115.19950909189767</v>
      </c>
      <c r="L63" s="52"/>
    </row>
    <row r="64" spans="2:12" s="53" customFormat="1" x14ac:dyDescent="0.25">
      <c r="B64" s="7"/>
      <c r="C64" s="7"/>
      <c r="D64" s="7"/>
      <c r="E64" s="7">
        <v>3295</v>
      </c>
      <c r="F64" s="7" t="s">
        <v>97</v>
      </c>
      <c r="G64" s="47">
        <v>1684.33</v>
      </c>
      <c r="H64" s="4"/>
      <c r="I64" s="4"/>
      <c r="J64" s="56">
        <v>1470.04</v>
      </c>
      <c r="K64" s="58">
        <f t="shared" si="1"/>
        <v>87.277433757042871</v>
      </c>
      <c r="L64" s="52"/>
    </row>
    <row r="65" spans="2:12" s="53" customFormat="1" x14ac:dyDescent="0.25">
      <c r="B65" s="7"/>
      <c r="C65" s="7"/>
      <c r="D65" s="7"/>
      <c r="E65" s="7">
        <v>3299</v>
      </c>
      <c r="F65" s="7" t="s">
        <v>72</v>
      </c>
      <c r="G65" s="47">
        <v>1069.72</v>
      </c>
      <c r="H65" s="4"/>
      <c r="I65" s="4"/>
      <c r="J65" s="52">
        <v>970.49</v>
      </c>
      <c r="K65" s="58">
        <f t="shared" si="1"/>
        <v>90.723740791982948</v>
      </c>
      <c r="L65" s="52"/>
    </row>
    <row r="66" spans="2:12" s="53" customFormat="1" x14ac:dyDescent="0.25">
      <c r="B66" s="7"/>
      <c r="C66" s="7">
        <v>34</v>
      </c>
      <c r="D66" s="7"/>
      <c r="E66" s="7"/>
      <c r="F66" s="7" t="s">
        <v>73</v>
      </c>
      <c r="G66" s="47">
        <v>1200.96</v>
      </c>
      <c r="H66" s="4">
        <v>630</v>
      </c>
      <c r="I66" s="4"/>
      <c r="J66" s="56">
        <v>1071.8900000000001</v>
      </c>
      <c r="K66" s="58">
        <f t="shared" si="1"/>
        <v>89.252764455102593</v>
      </c>
      <c r="L66" s="52"/>
    </row>
    <row r="67" spans="2:12" s="53" customFormat="1" x14ac:dyDescent="0.25">
      <c r="B67" s="7"/>
      <c r="C67" s="7"/>
      <c r="D67" s="7">
        <v>343</v>
      </c>
      <c r="E67" s="7"/>
      <c r="F67" s="7" t="s">
        <v>74</v>
      </c>
      <c r="G67" s="47">
        <v>1200.96</v>
      </c>
      <c r="H67" s="4">
        <v>630</v>
      </c>
      <c r="I67" s="4"/>
      <c r="J67" s="56">
        <v>1071.8900000000001</v>
      </c>
      <c r="K67" s="58">
        <f t="shared" si="1"/>
        <v>89.252764455102593</v>
      </c>
      <c r="L67" s="52"/>
    </row>
    <row r="68" spans="2:12" s="53" customFormat="1" x14ac:dyDescent="0.25">
      <c r="B68" s="7"/>
      <c r="C68" s="7"/>
      <c r="D68" s="7"/>
      <c r="E68" s="7">
        <v>3431</v>
      </c>
      <c r="F68" s="7" t="s">
        <v>98</v>
      </c>
      <c r="G68" s="47">
        <v>1200.96</v>
      </c>
      <c r="H68" s="4"/>
      <c r="I68" s="4"/>
      <c r="J68" s="56">
        <v>1071.8900000000001</v>
      </c>
      <c r="K68" s="58">
        <f t="shared" si="1"/>
        <v>89.252764455102593</v>
      </c>
      <c r="L68" s="52"/>
    </row>
    <row r="69" spans="2:12" s="53" customFormat="1" x14ac:dyDescent="0.25">
      <c r="B69" s="8">
        <v>4</v>
      </c>
      <c r="C69" s="9"/>
      <c r="D69" s="9"/>
      <c r="E69" s="9"/>
      <c r="F69" s="18" t="s">
        <v>5</v>
      </c>
      <c r="G69" s="51">
        <v>27512.32</v>
      </c>
      <c r="H69" s="4"/>
      <c r="I69" s="4"/>
      <c r="J69" s="57">
        <v>18513.27</v>
      </c>
      <c r="K69" s="58">
        <f t="shared" si="1"/>
        <v>67.290835523867131</v>
      </c>
      <c r="L69" s="52"/>
    </row>
    <row r="70" spans="2:12" s="53" customFormat="1" x14ac:dyDescent="0.25">
      <c r="B70" s="10"/>
      <c r="C70" s="10">
        <v>42</v>
      </c>
      <c r="D70" s="10"/>
      <c r="E70" s="10"/>
      <c r="F70" s="19" t="s">
        <v>75</v>
      </c>
      <c r="G70" s="47">
        <v>8980.9</v>
      </c>
      <c r="H70" s="4"/>
      <c r="I70" s="5"/>
      <c r="J70" s="56">
        <v>5307.34</v>
      </c>
      <c r="K70" s="58">
        <f t="shared" si="1"/>
        <v>59.095858989633562</v>
      </c>
      <c r="L70" s="52"/>
    </row>
    <row r="71" spans="2:12" s="53" customFormat="1" x14ac:dyDescent="0.25">
      <c r="B71" s="10"/>
      <c r="C71" s="10"/>
      <c r="D71" s="7">
        <v>422</v>
      </c>
      <c r="E71" s="7"/>
      <c r="F71" s="7" t="s">
        <v>76</v>
      </c>
      <c r="G71" s="47">
        <v>8980.9</v>
      </c>
      <c r="H71" s="4">
        <v>16661</v>
      </c>
      <c r="I71" s="5"/>
      <c r="J71" s="56">
        <v>5307.34</v>
      </c>
      <c r="K71" s="58">
        <f t="shared" si="1"/>
        <v>59.095858989633562</v>
      </c>
      <c r="L71" s="52"/>
    </row>
    <row r="72" spans="2:12" s="53" customFormat="1" x14ac:dyDescent="0.25">
      <c r="B72" s="10"/>
      <c r="C72" s="10"/>
      <c r="D72" s="7"/>
      <c r="E72" s="7">
        <v>4221</v>
      </c>
      <c r="F72" s="7" t="s">
        <v>104</v>
      </c>
      <c r="G72" s="47">
        <v>3165.44</v>
      </c>
      <c r="H72" s="4"/>
      <c r="I72" s="5"/>
      <c r="J72" s="52"/>
      <c r="K72" s="58">
        <f t="shared" si="1"/>
        <v>0</v>
      </c>
      <c r="L72" s="52"/>
    </row>
    <row r="73" spans="2:12" s="53" customFormat="1" x14ac:dyDescent="0.25">
      <c r="B73" s="10"/>
      <c r="C73" s="10"/>
      <c r="D73" s="7"/>
      <c r="E73" s="7">
        <v>4222</v>
      </c>
      <c r="F73" s="7" t="s">
        <v>105</v>
      </c>
      <c r="G73" s="47">
        <v>1075.05</v>
      </c>
      <c r="H73" s="4"/>
      <c r="I73" s="5"/>
      <c r="J73" s="52"/>
      <c r="K73" s="58">
        <f t="shared" si="1"/>
        <v>0</v>
      </c>
      <c r="L73" s="52"/>
    </row>
    <row r="74" spans="2:12" s="53" customFormat="1" x14ac:dyDescent="0.25">
      <c r="B74" s="10"/>
      <c r="C74" s="10"/>
      <c r="D74" s="7"/>
      <c r="E74" s="7">
        <v>4223</v>
      </c>
      <c r="F74" s="7" t="s">
        <v>106</v>
      </c>
      <c r="G74" s="47">
        <v>1098.94</v>
      </c>
      <c r="H74" s="4"/>
      <c r="I74" s="5"/>
      <c r="J74" s="52">
        <v>487.5</v>
      </c>
      <c r="K74" s="58">
        <f t="shared" si="1"/>
        <v>44.360929623091337</v>
      </c>
      <c r="L74" s="52"/>
    </row>
    <row r="75" spans="2:12" s="53" customFormat="1" x14ac:dyDescent="0.25">
      <c r="B75" s="10"/>
      <c r="C75" s="10"/>
      <c r="D75" s="7"/>
      <c r="E75" s="7">
        <v>4226</v>
      </c>
      <c r="F75" s="7" t="s">
        <v>107</v>
      </c>
      <c r="G75" s="47">
        <v>3641.47</v>
      </c>
      <c r="H75" s="4"/>
      <c r="I75" s="5"/>
      <c r="J75" s="56">
        <v>4819.84</v>
      </c>
      <c r="K75" s="58">
        <f t="shared" si="1"/>
        <v>132.35973384374992</v>
      </c>
      <c r="L75" s="52"/>
    </row>
    <row r="76" spans="2:12" s="53" customFormat="1" x14ac:dyDescent="0.25">
      <c r="B76" s="10"/>
      <c r="C76" s="10">
        <v>45</v>
      </c>
      <c r="D76" s="7"/>
      <c r="E76" s="7"/>
      <c r="F76" s="7" t="s">
        <v>77</v>
      </c>
      <c r="G76" s="47">
        <v>18531.419999999998</v>
      </c>
      <c r="H76" s="4"/>
      <c r="I76" s="5"/>
      <c r="J76" s="52"/>
      <c r="K76" s="58">
        <f t="shared" si="1"/>
        <v>0</v>
      </c>
      <c r="L76" s="52"/>
    </row>
    <row r="77" spans="2:12" s="53" customFormat="1" x14ac:dyDescent="0.25">
      <c r="B77" s="10"/>
      <c r="C77" s="10"/>
      <c r="D77" s="7">
        <v>451</v>
      </c>
      <c r="E77" s="7"/>
      <c r="F77" s="7" t="s">
        <v>78</v>
      </c>
      <c r="G77" s="47">
        <v>18531.419999999998</v>
      </c>
      <c r="H77" s="4"/>
      <c r="I77" s="5"/>
      <c r="J77" s="52"/>
      <c r="K77" s="58">
        <f t="shared" si="1"/>
        <v>0</v>
      </c>
      <c r="L77" s="52"/>
    </row>
    <row r="78" spans="2:12" s="53" customFormat="1" x14ac:dyDescent="0.25"/>
  </sheetData>
  <mergeCells count="7">
    <mergeCell ref="B4:L4"/>
    <mergeCell ref="B2:L2"/>
    <mergeCell ref="B32:F32"/>
    <mergeCell ref="B33:F33"/>
    <mergeCell ref="B8:F8"/>
    <mergeCell ref="B9:F9"/>
    <mergeCell ref="B6:L6"/>
  </mergeCells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workbookViewId="0">
      <selection activeCell="K12" sqref="K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2"/>
      <c r="C1" s="12"/>
      <c r="D1" s="12"/>
      <c r="E1" s="12"/>
      <c r="F1" s="3"/>
      <c r="G1" s="3"/>
      <c r="H1" s="3"/>
    </row>
    <row r="2" spans="2:8" ht="15.75" customHeight="1" x14ac:dyDescent="0.25">
      <c r="B2" s="89" t="s">
        <v>27</v>
      </c>
      <c r="C2" s="89"/>
      <c r="D2" s="89"/>
      <c r="E2" s="89"/>
      <c r="F2" s="89"/>
      <c r="G2" s="89"/>
      <c r="H2" s="89"/>
    </row>
    <row r="3" spans="2:8" ht="18" x14ac:dyDescent="0.25">
      <c r="B3" s="36"/>
      <c r="C3" s="36"/>
      <c r="D3" s="36"/>
      <c r="E3" s="36"/>
      <c r="F3" s="37"/>
      <c r="G3" s="37"/>
      <c r="H3" s="37"/>
    </row>
    <row r="4" spans="2:8" ht="31.5" customHeight="1" x14ac:dyDescent="0.25">
      <c r="B4" s="30" t="s">
        <v>6</v>
      </c>
      <c r="C4" s="30" t="s">
        <v>67</v>
      </c>
      <c r="D4" s="30" t="s">
        <v>114</v>
      </c>
      <c r="E4" s="30" t="s">
        <v>113</v>
      </c>
      <c r="F4" s="30" t="s">
        <v>116</v>
      </c>
      <c r="G4" s="30" t="s">
        <v>10</v>
      </c>
      <c r="H4" s="30" t="s">
        <v>32</v>
      </c>
    </row>
    <row r="5" spans="2:8" s="24" customFormat="1" ht="11.25" x14ac:dyDescent="0.2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12</v>
      </c>
      <c r="H5" s="31" t="s">
        <v>13</v>
      </c>
    </row>
    <row r="6" spans="2:8" x14ac:dyDescent="0.25">
      <c r="B6" s="6" t="s">
        <v>26</v>
      </c>
      <c r="C6" s="64">
        <f>C8+C12+C18+C13</f>
        <v>485159</v>
      </c>
      <c r="D6" s="64">
        <f t="shared" ref="D6" si="0">D8+D12+D18</f>
        <v>438034</v>
      </c>
      <c r="E6" s="47">
        <v>0</v>
      </c>
      <c r="F6" s="51">
        <f>F7+F11+F13+F17+F19</f>
        <v>552230.39</v>
      </c>
      <c r="G6" s="65">
        <f>F6/C6*100</f>
        <v>113.82462038218399</v>
      </c>
      <c r="H6" s="25"/>
    </row>
    <row r="7" spans="2:8" ht="21.75" customHeight="1" x14ac:dyDescent="0.25">
      <c r="B7" s="6" t="s">
        <v>117</v>
      </c>
      <c r="C7" s="4"/>
      <c r="D7" s="4"/>
      <c r="E7" s="47">
        <v>0</v>
      </c>
      <c r="F7" s="25">
        <v>0.38</v>
      </c>
      <c r="G7" s="65"/>
      <c r="H7" s="25"/>
    </row>
    <row r="8" spans="2:8" ht="18.75" customHeight="1" x14ac:dyDescent="0.25">
      <c r="B8" s="29" t="s">
        <v>118</v>
      </c>
      <c r="C8" s="47">
        <v>0.73</v>
      </c>
      <c r="D8" s="4"/>
      <c r="E8" s="47">
        <v>0</v>
      </c>
      <c r="F8" s="65">
        <v>0.38</v>
      </c>
      <c r="G8" s="65">
        <f t="shared" ref="G8:G50" si="1">F8/C8*100</f>
        <v>52.054794520547944</v>
      </c>
      <c r="H8" s="25"/>
    </row>
    <row r="9" spans="2:8" ht="25.5" x14ac:dyDescent="0.25">
      <c r="B9" s="63" t="s">
        <v>119</v>
      </c>
      <c r="C9" s="4"/>
      <c r="D9" s="47">
        <v>2296</v>
      </c>
      <c r="E9" s="47">
        <v>0</v>
      </c>
      <c r="F9" s="65"/>
      <c r="G9" s="65"/>
      <c r="H9" s="25"/>
    </row>
    <row r="10" spans="2:8" x14ac:dyDescent="0.25">
      <c r="B10" s="28"/>
      <c r="C10" s="4"/>
      <c r="D10" s="47"/>
      <c r="E10" s="47">
        <v>0</v>
      </c>
      <c r="F10" s="65"/>
      <c r="G10" s="65"/>
      <c r="H10" s="25"/>
    </row>
    <row r="11" spans="2:8" ht="21.75" customHeight="1" x14ac:dyDescent="0.25">
      <c r="B11" s="6" t="s">
        <v>120</v>
      </c>
      <c r="C11" s="4"/>
      <c r="D11" s="47"/>
      <c r="E11" s="47">
        <v>0</v>
      </c>
      <c r="F11" s="47">
        <v>33677.32</v>
      </c>
      <c r="G11" s="65"/>
      <c r="H11" s="25"/>
    </row>
    <row r="12" spans="2:8" ht="27.75" customHeight="1" x14ac:dyDescent="0.25">
      <c r="B12" s="27" t="s">
        <v>121</v>
      </c>
      <c r="C12" s="47">
        <v>32994.57</v>
      </c>
      <c r="D12" s="47">
        <v>31333</v>
      </c>
      <c r="E12" s="47">
        <v>0</v>
      </c>
      <c r="F12" s="47">
        <v>33677.32</v>
      </c>
      <c r="G12" s="65">
        <f t="shared" si="1"/>
        <v>102.06927988453857</v>
      </c>
      <c r="H12" s="25"/>
    </row>
    <row r="13" spans="2:8" ht="39" customHeight="1" x14ac:dyDescent="0.25">
      <c r="B13" s="6" t="s">
        <v>159</v>
      </c>
      <c r="C13" s="47">
        <v>68774.14</v>
      </c>
      <c r="D13" s="47"/>
      <c r="E13" s="47">
        <v>0</v>
      </c>
      <c r="F13" s="47">
        <v>71268.06</v>
      </c>
      <c r="G13" s="65">
        <f t="shared" si="1"/>
        <v>103.6262467258769</v>
      </c>
      <c r="H13" s="25"/>
    </row>
    <row r="14" spans="2:8" ht="20.25" customHeight="1" x14ac:dyDescent="0.25">
      <c r="B14" s="63" t="s">
        <v>160</v>
      </c>
      <c r="C14" s="47">
        <v>68774.14</v>
      </c>
      <c r="D14" s="47"/>
      <c r="E14" s="47">
        <v>0</v>
      </c>
      <c r="F14" s="47">
        <v>71268.06</v>
      </c>
      <c r="G14" s="65">
        <f t="shared" si="1"/>
        <v>103.6262467258769</v>
      </c>
      <c r="H14" s="25"/>
    </row>
    <row r="15" spans="2:8" ht="27" customHeight="1" x14ac:dyDescent="0.25">
      <c r="B15" s="6" t="s">
        <v>122</v>
      </c>
      <c r="C15" s="4"/>
      <c r="D15" s="47"/>
      <c r="E15" s="47">
        <v>0</v>
      </c>
      <c r="F15" s="65"/>
      <c r="G15" s="65"/>
      <c r="H15" s="25"/>
    </row>
    <row r="16" spans="2:8" ht="38.25" x14ac:dyDescent="0.25">
      <c r="B16" s="63" t="s">
        <v>123</v>
      </c>
      <c r="C16" s="4"/>
      <c r="D16" s="47"/>
      <c r="E16" s="47">
        <v>0</v>
      </c>
      <c r="F16" s="65"/>
      <c r="G16" s="65"/>
      <c r="H16" s="25"/>
    </row>
    <row r="17" spans="2:8" ht="25.5" x14ac:dyDescent="0.25">
      <c r="B17" s="6" t="s">
        <v>124</v>
      </c>
      <c r="C17" s="4"/>
      <c r="D17" s="47"/>
      <c r="E17" s="47">
        <v>0</v>
      </c>
      <c r="F17" s="47">
        <v>441220.63</v>
      </c>
      <c r="G17" s="65"/>
      <c r="H17" s="25"/>
    </row>
    <row r="18" spans="2:8" ht="35.25" customHeight="1" x14ac:dyDescent="0.25">
      <c r="B18" s="27" t="s">
        <v>125</v>
      </c>
      <c r="C18" s="47">
        <v>383389.56</v>
      </c>
      <c r="D18" s="47">
        <v>406701</v>
      </c>
      <c r="E18" s="47">
        <v>0</v>
      </c>
      <c r="F18" s="47">
        <v>441220.63</v>
      </c>
      <c r="G18" s="65">
        <f t="shared" si="1"/>
        <v>115.08415356954424</v>
      </c>
      <c r="H18" s="25"/>
    </row>
    <row r="19" spans="2:8" ht="35.25" customHeight="1" x14ac:dyDescent="0.25">
      <c r="B19" s="6" t="s">
        <v>137</v>
      </c>
      <c r="C19" s="47"/>
      <c r="D19" s="47"/>
      <c r="E19" s="47">
        <v>0</v>
      </c>
      <c r="F19" s="47">
        <v>6064</v>
      </c>
      <c r="G19" s="65"/>
      <c r="H19" s="25"/>
    </row>
    <row r="20" spans="2:8" ht="36.75" customHeight="1" x14ac:dyDescent="0.25">
      <c r="B20" s="29" t="s">
        <v>138</v>
      </c>
      <c r="C20" s="47"/>
      <c r="D20" s="4"/>
      <c r="E20" s="47">
        <v>0</v>
      </c>
      <c r="F20" s="47">
        <v>6064</v>
      </c>
      <c r="G20" s="65"/>
      <c r="H20" s="25"/>
    </row>
    <row r="21" spans="2:8" ht="17.25" customHeight="1" x14ac:dyDescent="0.25">
      <c r="B21" s="27"/>
      <c r="C21" s="47"/>
      <c r="D21" s="47"/>
      <c r="E21" s="47">
        <v>0</v>
      </c>
      <c r="F21" s="25"/>
      <c r="G21" s="65"/>
      <c r="H21" s="25"/>
    </row>
    <row r="22" spans="2:8" ht="15.75" customHeight="1" x14ac:dyDescent="0.25">
      <c r="B22" s="6" t="s">
        <v>25</v>
      </c>
      <c r="C22" s="51">
        <f>C23+C30+C40+C49</f>
        <v>443089.91999999998</v>
      </c>
      <c r="D22" s="51">
        <f t="shared" ref="D22:E22" si="2">D23+D30+D40+D49</f>
        <v>2296</v>
      </c>
      <c r="E22" s="47">
        <f t="shared" si="2"/>
        <v>0</v>
      </c>
      <c r="F22" s="51">
        <f>F23+F30+F40+F49+F38</f>
        <v>463748.93000000005</v>
      </c>
      <c r="G22" s="65">
        <f t="shared" si="1"/>
        <v>104.66248701843637</v>
      </c>
      <c r="H22" s="25"/>
    </row>
    <row r="23" spans="2:8" ht="15.75" customHeight="1" x14ac:dyDescent="0.25">
      <c r="B23" s="6" t="s">
        <v>122</v>
      </c>
      <c r="C23" s="51">
        <f>SUM(C24:C29)</f>
        <v>29199.01</v>
      </c>
      <c r="D23" s="64"/>
      <c r="E23" s="47">
        <v>0</v>
      </c>
      <c r="F23" s="57">
        <f>SUM(F24:F28)</f>
        <v>20320</v>
      </c>
      <c r="G23" s="65">
        <f t="shared" si="1"/>
        <v>69.591400530360445</v>
      </c>
      <c r="H23" s="25"/>
    </row>
    <row r="24" spans="2:8" x14ac:dyDescent="0.25">
      <c r="B24" s="29" t="s">
        <v>126</v>
      </c>
      <c r="C24" s="47">
        <v>7386.24</v>
      </c>
      <c r="D24" s="47">
        <v>2784.15</v>
      </c>
      <c r="E24" s="47">
        <v>0</v>
      </c>
      <c r="F24" s="47">
        <v>4408.8</v>
      </c>
      <c r="G24" s="65">
        <f t="shared" si="1"/>
        <v>59.68936833896543</v>
      </c>
      <c r="H24" s="25"/>
    </row>
    <row r="25" spans="2:8" x14ac:dyDescent="0.25">
      <c r="B25" s="29" t="s">
        <v>127</v>
      </c>
      <c r="C25" s="47">
        <v>5336.33</v>
      </c>
      <c r="D25" s="47">
        <v>4842.8500000000004</v>
      </c>
      <c r="E25" s="47">
        <v>0</v>
      </c>
      <c r="F25" s="47">
        <v>5109.68</v>
      </c>
      <c r="G25" s="65">
        <f t="shared" si="1"/>
        <v>95.752698952276191</v>
      </c>
      <c r="H25" s="25"/>
    </row>
    <row r="26" spans="2:8" x14ac:dyDescent="0.25">
      <c r="B26" s="29" t="s">
        <v>128</v>
      </c>
      <c r="C26" s="47">
        <v>6448.44</v>
      </c>
      <c r="D26" s="47">
        <v>12000</v>
      </c>
      <c r="E26" s="47">
        <v>0</v>
      </c>
      <c r="F26" s="47">
        <v>10137.049999999999</v>
      </c>
      <c r="G26" s="65">
        <f t="shared" si="1"/>
        <v>157.20158674035892</v>
      </c>
      <c r="H26" s="25"/>
    </row>
    <row r="27" spans="2:8" ht="25.5" x14ac:dyDescent="0.25">
      <c r="B27" s="29" t="s">
        <v>129</v>
      </c>
      <c r="C27" s="47">
        <v>1284.8900000000001</v>
      </c>
      <c r="D27" s="47">
        <v>773</v>
      </c>
      <c r="E27" s="47">
        <v>0</v>
      </c>
      <c r="F27" s="47">
        <v>593.09</v>
      </c>
      <c r="G27" s="65">
        <f t="shared" si="1"/>
        <v>46.158815151491567</v>
      </c>
      <c r="H27" s="25"/>
    </row>
    <row r="28" spans="2:8" x14ac:dyDescent="0.25">
      <c r="B28" s="29" t="s">
        <v>130</v>
      </c>
      <c r="C28" s="47">
        <v>116.13</v>
      </c>
      <c r="D28" s="47">
        <v>100</v>
      </c>
      <c r="E28" s="47">
        <v>0</v>
      </c>
      <c r="F28" s="47">
        <v>71.38</v>
      </c>
      <c r="G28" s="65">
        <f t="shared" si="1"/>
        <v>61.465598897786968</v>
      </c>
      <c r="H28" s="25"/>
    </row>
    <row r="29" spans="2:8" ht="25.5" x14ac:dyDescent="0.25">
      <c r="B29" s="29" t="s">
        <v>134</v>
      </c>
      <c r="C29" s="47">
        <v>8626.98</v>
      </c>
      <c r="D29" s="4"/>
      <c r="E29" s="47">
        <v>0</v>
      </c>
      <c r="F29" s="4"/>
      <c r="G29" s="65">
        <f t="shared" si="1"/>
        <v>0</v>
      </c>
      <c r="H29" s="25"/>
    </row>
    <row r="30" spans="2:8" ht="25.5" x14ac:dyDescent="0.25">
      <c r="B30" s="6" t="s">
        <v>124</v>
      </c>
      <c r="C30" s="51">
        <f>SUM(C31:C37)</f>
        <v>379990.22</v>
      </c>
      <c r="D30" s="64"/>
      <c r="E30" s="47">
        <v>0</v>
      </c>
      <c r="F30" s="57">
        <f>SUM(F31:F37)</f>
        <v>406581.73000000004</v>
      </c>
      <c r="G30" s="65">
        <f t="shared" si="1"/>
        <v>106.99794589450224</v>
      </c>
      <c r="H30" s="25"/>
    </row>
    <row r="31" spans="2:8" x14ac:dyDescent="0.25">
      <c r="B31" s="29" t="s">
        <v>131</v>
      </c>
      <c r="C31" s="47">
        <v>290361.01</v>
      </c>
      <c r="D31" s="47">
        <v>307063</v>
      </c>
      <c r="E31" s="47">
        <v>0</v>
      </c>
      <c r="F31" s="47">
        <v>306996.34000000003</v>
      </c>
      <c r="G31" s="65">
        <f t="shared" si="1"/>
        <v>105.72918864003125</v>
      </c>
      <c r="H31" s="25"/>
    </row>
    <row r="32" spans="2:8" x14ac:dyDescent="0.25">
      <c r="B32" s="29" t="s">
        <v>132</v>
      </c>
      <c r="C32" s="47">
        <v>12012.81</v>
      </c>
      <c r="D32" s="47">
        <v>16980</v>
      </c>
      <c r="E32" s="47">
        <v>0</v>
      </c>
      <c r="F32" s="47">
        <v>16880.060000000001</v>
      </c>
      <c r="G32" s="65">
        <f t="shared" si="1"/>
        <v>140.51716459346315</v>
      </c>
      <c r="H32" s="25"/>
    </row>
    <row r="33" spans="2:8" x14ac:dyDescent="0.25">
      <c r="B33" s="29" t="s">
        <v>133</v>
      </c>
      <c r="C33" s="47">
        <v>47909.56</v>
      </c>
      <c r="D33" s="47">
        <v>50875</v>
      </c>
      <c r="E33" s="47">
        <v>0</v>
      </c>
      <c r="F33" s="47">
        <v>50864.75</v>
      </c>
      <c r="G33" s="65">
        <f t="shared" si="1"/>
        <v>106.16826787806023</v>
      </c>
      <c r="H33" s="25"/>
    </row>
    <row r="34" spans="2:8" x14ac:dyDescent="0.25">
      <c r="B34" s="29" t="s">
        <v>126</v>
      </c>
      <c r="C34" s="47">
        <v>16263.57</v>
      </c>
      <c r="D34" s="47">
        <v>15320</v>
      </c>
      <c r="E34" s="47">
        <v>0</v>
      </c>
      <c r="F34" s="47">
        <v>15297.53</v>
      </c>
      <c r="G34" s="65">
        <f t="shared" si="1"/>
        <v>94.06009873600938</v>
      </c>
      <c r="H34" s="25"/>
    </row>
    <row r="35" spans="2:8" x14ac:dyDescent="0.25">
      <c r="B35" s="29" t="s">
        <v>128</v>
      </c>
      <c r="C35" s="47">
        <v>13036.81</v>
      </c>
      <c r="D35" s="47">
        <v>15063</v>
      </c>
      <c r="E35" s="47">
        <v>0</v>
      </c>
      <c r="F35" s="47">
        <v>15158.62</v>
      </c>
      <c r="G35" s="65">
        <f t="shared" si="1"/>
        <v>116.27553059375721</v>
      </c>
      <c r="H35" s="25"/>
    </row>
    <row r="36" spans="2:8" x14ac:dyDescent="0.25">
      <c r="B36" s="29" t="s">
        <v>128</v>
      </c>
      <c r="C36" s="47">
        <v>-464.53</v>
      </c>
      <c r="D36" s="47"/>
      <c r="E36" s="47">
        <v>0</v>
      </c>
      <c r="F36" s="47"/>
      <c r="G36" s="65">
        <f t="shared" si="1"/>
        <v>0</v>
      </c>
      <c r="H36" s="25"/>
    </row>
    <row r="37" spans="2:8" ht="25.5" x14ac:dyDescent="0.25">
      <c r="B37" s="29" t="s">
        <v>129</v>
      </c>
      <c r="C37" s="47">
        <v>870.99</v>
      </c>
      <c r="D37" s="47">
        <v>1400</v>
      </c>
      <c r="E37" s="47">
        <v>0</v>
      </c>
      <c r="F37" s="47">
        <v>1384.43</v>
      </c>
      <c r="G37" s="65">
        <f t="shared" si="1"/>
        <v>158.94901204376629</v>
      </c>
      <c r="H37" s="25"/>
    </row>
    <row r="38" spans="2:8" s="75" customFormat="1" ht="25.5" x14ac:dyDescent="0.25">
      <c r="B38" s="6" t="s">
        <v>137</v>
      </c>
      <c r="C38" s="51"/>
      <c r="D38" s="51"/>
      <c r="E38" s="47">
        <v>0</v>
      </c>
      <c r="F38" s="51">
        <v>1120</v>
      </c>
      <c r="G38" s="65"/>
      <c r="H38" s="74"/>
    </row>
    <row r="39" spans="2:8" x14ac:dyDescent="0.25">
      <c r="B39" s="29" t="s">
        <v>126</v>
      </c>
      <c r="C39" s="47"/>
      <c r="D39" s="47"/>
      <c r="E39" s="47">
        <v>0</v>
      </c>
      <c r="F39" s="47">
        <v>1120</v>
      </c>
      <c r="G39" s="65"/>
      <c r="H39" s="25"/>
    </row>
    <row r="40" spans="2:8" s="75" customFormat="1" x14ac:dyDescent="0.25">
      <c r="B40" s="6" t="s">
        <v>120</v>
      </c>
      <c r="C40" s="51">
        <f>SUM(C41:C48)</f>
        <v>24919.79</v>
      </c>
      <c r="D40" s="64"/>
      <c r="E40" s="47">
        <v>0</v>
      </c>
      <c r="F40" s="57">
        <f>SUM(F41:F48)</f>
        <v>35727.199999999997</v>
      </c>
      <c r="G40" s="65">
        <f t="shared" si="1"/>
        <v>143.36878440789428</v>
      </c>
      <c r="H40" s="74"/>
    </row>
    <row r="41" spans="2:8" x14ac:dyDescent="0.25">
      <c r="B41" s="29" t="s">
        <v>132</v>
      </c>
      <c r="C41" s="4"/>
      <c r="D41" s="47">
        <v>250</v>
      </c>
      <c r="E41" s="47">
        <v>0</v>
      </c>
      <c r="F41" s="47">
        <v>249.47</v>
      </c>
      <c r="G41" s="65"/>
      <c r="H41" s="25"/>
    </row>
    <row r="42" spans="2:8" x14ac:dyDescent="0.25">
      <c r="B42" s="29" t="s">
        <v>126</v>
      </c>
      <c r="C42" s="47">
        <v>79.81</v>
      </c>
      <c r="D42" s="47">
        <v>6414</v>
      </c>
      <c r="E42" s="47">
        <v>0</v>
      </c>
      <c r="F42" s="47">
        <v>4641.29</v>
      </c>
      <c r="G42" s="65">
        <f t="shared" si="1"/>
        <v>5815.4241323142469</v>
      </c>
      <c r="H42" s="25"/>
    </row>
    <row r="43" spans="2:8" x14ac:dyDescent="0.25">
      <c r="B43" s="29" t="s">
        <v>127</v>
      </c>
      <c r="C43" s="47">
        <v>1902.79</v>
      </c>
      <c r="D43" s="47">
        <v>1912</v>
      </c>
      <c r="E43" s="47">
        <v>0</v>
      </c>
      <c r="F43" s="47">
        <v>2431.29</v>
      </c>
      <c r="G43" s="65">
        <f t="shared" si="1"/>
        <v>127.77500407296654</v>
      </c>
      <c r="H43" s="25"/>
    </row>
    <row r="44" spans="2:8" x14ac:dyDescent="0.25">
      <c r="B44" s="29" t="s">
        <v>128</v>
      </c>
      <c r="C44" s="47">
        <v>9834.6200000000008</v>
      </c>
      <c r="D44" s="47">
        <v>5893</v>
      </c>
      <c r="E44" s="47">
        <v>0</v>
      </c>
      <c r="F44" s="47">
        <v>6712.89</v>
      </c>
      <c r="G44" s="65">
        <f t="shared" si="1"/>
        <v>68.257746613493964</v>
      </c>
      <c r="H44" s="25"/>
    </row>
    <row r="45" spans="2:8" ht="25.5" x14ac:dyDescent="0.25">
      <c r="B45" s="29" t="s">
        <v>129</v>
      </c>
      <c r="C45" s="47">
        <v>2113.3000000000002</v>
      </c>
      <c r="D45" s="47">
        <v>1969</v>
      </c>
      <c r="E45" s="47">
        <v>0</v>
      </c>
      <c r="F45" s="47">
        <v>2178.48</v>
      </c>
      <c r="G45" s="65">
        <f t="shared" si="1"/>
        <v>103.08427577722045</v>
      </c>
      <c r="H45" s="25"/>
    </row>
    <row r="46" spans="2:8" x14ac:dyDescent="0.25">
      <c r="B46" s="29" t="s">
        <v>130</v>
      </c>
      <c r="C46" s="47">
        <v>1084.83</v>
      </c>
      <c r="D46" s="47">
        <v>530</v>
      </c>
      <c r="E46" s="47">
        <v>0</v>
      </c>
      <c r="F46" s="47">
        <v>1000.51</v>
      </c>
      <c r="G46" s="65">
        <f t="shared" si="1"/>
        <v>92.227353594572421</v>
      </c>
      <c r="H46" s="25"/>
    </row>
    <row r="47" spans="2:8" x14ac:dyDescent="0.25">
      <c r="B47" s="29" t="s">
        <v>136</v>
      </c>
      <c r="C47" s="47"/>
      <c r="D47" s="47">
        <v>14365</v>
      </c>
      <c r="E47" s="47">
        <v>0</v>
      </c>
      <c r="F47" s="47">
        <v>5307.34</v>
      </c>
      <c r="G47" s="65"/>
      <c r="H47" s="25"/>
    </row>
    <row r="48" spans="2:8" ht="25.5" x14ac:dyDescent="0.25">
      <c r="B48" s="29" t="s">
        <v>134</v>
      </c>
      <c r="C48" s="47">
        <v>9904.44</v>
      </c>
      <c r="D48" s="4"/>
      <c r="E48" s="47">
        <v>0</v>
      </c>
      <c r="F48" s="47">
        <v>13205.93</v>
      </c>
      <c r="G48" s="65">
        <f t="shared" si="1"/>
        <v>133.33343429815315</v>
      </c>
      <c r="H48" s="25"/>
    </row>
    <row r="49" spans="2:8" s="75" customFormat="1" x14ac:dyDescent="0.25">
      <c r="B49" s="6" t="s">
        <v>135</v>
      </c>
      <c r="C49" s="51">
        <v>8980.9</v>
      </c>
      <c r="D49" s="64">
        <v>2296</v>
      </c>
      <c r="E49" s="47">
        <v>0</v>
      </c>
      <c r="F49" s="64"/>
      <c r="G49" s="65">
        <f t="shared" si="1"/>
        <v>0</v>
      </c>
      <c r="H49" s="74"/>
    </row>
    <row r="50" spans="2:8" x14ac:dyDescent="0.25">
      <c r="B50" s="29" t="s">
        <v>136</v>
      </c>
      <c r="C50" s="47">
        <v>8980.9</v>
      </c>
      <c r="D50" s="47">
        <v>2296</v>
      </c>
      <c r="E50" s="47">
        <v>0</v>
      </c>
      <c r="F50" s="47"/>
      <c r="G50" s="65">
        <f t="shared" si="1"/>
        <v>0</v>
      </c>
      <c r="H50" s="25"/>
    </row>
  </sheetData>
  <mergeCells count="1">
    <mergeCell ref="B2:H2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C22" sqref="C2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A1" s="117"/>
      <c r="B1" s="118"/>
      <c r="C1" s="118"/>
      <c r="D1" s="118"/>
      <c r="E1" s="118"/>
      <c r="F1" s="119"/>
      <c r="G1" s="119"/>
      <c r="H1" s="119"/>
    </row>
    <row r="2" spans="1:8" ht="15.75" x14ac:dyDescent="0.25">
      <c r="A2" s="117"/>
      <c r="B2" s="116" t="s">
        <v>173</v>
      </c>
      <c r="C2" s="116"/>
      <c r="D2" s="116"/>
      <c r="E2" s="116"/>
      <c r="F2" s="116"/>
      <c r="G2" s="116"/>
      <c r="H2" s="116"/>
    </row>
    <row r="3" spans="1:8" ht="18" x14ac:dyDescent="0.25">
      <c r="A3" s="117"/>
      <c r="B3" s="118"/>
      <c r="C3" s="118"/>
      <c r="D3" s="118"/>
      <c r="E3" s="118"/>
      <c r="F3" s="119"/>
      <c r="G3" s="119"/>
      <c r="H3" s="119"/>
    </row>
    <row r="4" spans="1:8" ht="25.5" x14ac:dyDescent="0.25">
      <c r="A4" s="117"/>
      <c r="B4" s="129" t="s">
        <v>6</v>
      </c>
      <c r="C4" s="129" t="s">
        <v>174</v>
      </c>
      <c r="D4" s="129" t="s">
        <v>50</v>
      </c>
      <c r="E4" s="129" t="s">
        <v>51</v>
      </c>
      <c r="F4" s="129" t="s">
        <v>175</v>
      </c>
      <c r="G4" s="129" t="s">
        <v>10</v>
      </c>
      <c r="H4" s="129" t="s">
        <v>32</v>
      </c>
    </row>
    <row r="5" spans="1:8" x14ac:dyDescent="0.25">
      <c r="A5" s="117"/>
      <c r="B5" s="129">
        <v>1</v>
      </c>
      <c r="C5" s="129">
        <v>2</v>
      </c>
      <c r="D5" s="129">
        <v>3</v>
      </c>
      <c r="E5" s="129">
        <v>4</v>
      </c>
      <c r="F5" s="129">
        <v>5</v>
      </c>
      <c r="G5" s="129" t="s">
        <v>12</v>
      </c>
      <c r="H5" s="129" t="s">
        <v>13</v>
      </c>
    </row>
    <row r="6" spans="1:8" x14ac:dyDescent="0.25">
      <c r="A6" s="117"/>
      <c r="B6" s="122" t="s">
        <v>25</v>
      </c>
      <c r="C6" s="120"/>
      <c r="D6" s="120"/>
      <c r="E6" s="120"/>
      <c r="F6" s="126"/>
      <c r="G6" s="126"/>
      <c r="H6" s="126"/>
    </row>
    <row r="7" spans="1:8" x14ac:dyDescent="0.25">
      <c r="A7" s="117"/>
      <c r="B7" s="122" t="s">
        <v>176</v>
      </c>
      <c r="C7" s="120"/>
      <c r="D7" s="120"/>
      <c r="E7" s="120"/>
      <c r="F7" s="126"/>
      <c r="G7" s="126"/>
      <c r="H7" s="126"/>
    </row>
    <row r="8" spans="1:8" ht="25.5" x14ac:dyDescent="0.25">
      <c r="A8" s="117"/>
      <c r="B8" s="125" t="s">
        <v>177</v>
      </c>
      <c r="C8" s="120"/>
      <c r="D8" s="120"/>
      <c r="E8" s="120"/>
      <c r="F8" s="126"/>
      <c r="G8" s="126"/>
      <c r="H8" s="126"/>
    </row>
    <row r="9" spans="1:8" x14ac:dyDescent="0.25">
      <c r="A9" s="117"/>
      <c r="B9" s="128" t="s">
        <v>178</v>
      </c>
      <c r="C9" s="120"/>
      <c r="D9" s="120"/>
      <c r="E9" s="120"/>
      <c r="F9" s="126"/>
      <c r="G9" s="126"/>
      <c r="H9" s="126"/>
    </row>
    <row r="10" spans="1:8" x14ac:dyDescent="0.25">
      <c r="A10" s="117"/>
      <c r="B10" s="124" t="s">
        <v>9</v>
      </c>
      <c r="C10" s="120"/>
      <c r="D10" s="120"/>
      <c r="E10" s="120"/>
      <c r="F10" s="126"/>
      <c r="G10" s="126"/>
      <c r="H10" s="126"/>
    </row>
    <row r="11" spans="1:8" x14ac:dyDescent="0.25">
      <c r="A11" s="117"/>
      <c r="B11" s="122" t="s">
        <v>179</v>
      </c>
      <c r="C11" s="120"/>
      <c r="D11" s="120"/>
      <c r="E11" s="121"/>
      <c r="F11" s="126"/>
      <c r="G11" s="126"/>
      <c r="H11" s="126"/>
    </row>
    <row r="12" spans="1:8" ht="25.5" x14ac:dyDescent="0.25">
      <c r="A12" s="117"/>
      <c r="B12" s="127" t="s">
        <v>180</v>
      </c>
      <c r="C12" s="120"/>
      <c r="D12" s="120"/>
      <c r="E12" s="121"/>
      <c r="F12" s="126"/>
      <c r="G12" s="126"/>
      <c r="H12" s="126"/>
    </row>
    <row r="13" spans="1:8" x14ac:dyDescent="0.25">
      <c r="A13" s="117"/>
      <c r="B13" s="123" t="s">
        <v>9</v>
      </c>
      <c r="C13" s="120"/>
      <c r="D13" s="120"/>
      <c r="E13" s="121"/>
      <c r="F13" s="126"/>
      <c r="G13" s="126"/>
      <c r="H13" s="126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H20" sqref="H20"/>
    </sheetView>
  </sheetViews>
  <sheetFormatPr defaultRowHeight="15" x14ac:dyDescent="0.25"/>
  <cols>
    <col min="1" max="1" width="3.85546875" customWidth="1"/>
    <col min="2" max="2" width="4.85546875" customWidth="1"/>
    <col min="3" max="3" width="6.42578125" customWidth="1"/>
    <col min="4" max="4" width="4.85546875" customWidth="1"/>
    <col min="5" max="5" width="30.85546875" customWidth="1"/>
    <col min="6" max="10" width="25.28515625" customWidth="1"/>
    <col min="11" max="12" width="15.7109375" customWidth="1"/>
  </cols>
  <sheetData>
    <row r="1" spans="1:12" ht="18" x14ac:dyDescent="0.25">
      <c r="A1" s="130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.75" x14ac:dyDescent="0.25">
      <c r="A2" s="130"/>
      <c r="B2" s="116" t="s">
        <v>162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5.75" x14ac:dyDescent="0.25">
      <c r="A3" s="130"/>
      <c r="B3" s="116" t="s">
        <v>163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8" x14ac:dyDescent="0.25">
      <c r="A4" s="130"/>
      <c r="B4" s="131"/>
      <c r="C4" s="131"/>
      <c r="D4" s="131"/>
      <c r="E4" s="131"/>
      <c r="F4" s="131"/>
      <c r="G4" s="131"/>
      <c r="H4" s="131"/>
      <c r="I4" s="131"/>
      <c r="J4" s="132"/>
      <c r="K4" s="132"/>
      <c r="L4" s="132"/>
    </row>
    <row r="5" spans="1:12" ht="25.5" x14ac:dyDescent="0.25">
      <c r="A5" s="130"/>
      <c r="B5" s="101" t="s">
        <v>6</v>
      </c>
      <c r="C5" s="102"/>
      <c r="D5" s="102"/>
      <c r="E5" s="102"/>
      <c r="F5" s="103"/>
      <c r="G5" s="148" t="s">
        <v>164</v>
      </c>
      <c r="H5" s="147" t="s">
        <v>50</v>
      </c>
      <c r="I5" s="148" t="s">
        <v>51</v>
      </c>
      <c r="J5" s="148" t="s">
        <v>52</v>
      </c>
      <c r="K5" s="148" t="s">
        <v>10</v>
      </c>
      <c r="L5" s="148" t="s">
        <v>32</v>
      </c>
    </row>
    <row r="6" spans="1:12" x14ac:dyDescent="0.25">
      <c r="A6" s="130"/>
      <c r="B6" s="101">
        <v>1</v>
      </c>
      <c r="C6" s="102"/>
      <c r="D6" s="102"/>
      <c r="E6" s="102"/>
      <c r="F6" s="103"/>
      <c r="G6" s="148">
        <v>2</v>
      </c>
      <c r="H6" s="148">
        <v>3</v>
      </c>
      <c r="I6" s="148">
        <v>4</v>
      </c>
      <c r="J6" s="148">
        <v>5</v>
      </c>
      <c r="K6" s="148" t="s">
        <v>12</v>
      </c>
      <c r="L6" s="148" t="s">
        <v>13</v>
      </c>
    </row>
    <row r="7" spans="1:12" ht="25.5" x14ac:dyDescent="0.25">
      <c r="A7" s="130"/>
      <c r="B7" s="135">
        <v>8</v>
      </c>
      <c r="C7" s="135"/>
      <c r="D7" s="135"/>
      <c r="E7" s="135"/>
      <c r="F7" s="135" t="s">
        <v>165</v>
      </c>
      <c r="G7" s="133"/>
      <c r="H7" s="133"/>
      <c r="I7" s="133"/>
      <c r="J7" s="145"/>
      <c r="K7" s="145"/>
      <c r="L7" s="145"/>
    </row>
    <row r="8" spans="1:12" x14ac:dyDescent="0.25">
      <c r="A8" s="130"/>
      <c r="B8" s="135"/>
      <c r="C8" s="140">
        <v>84</v>
      </c>
      <c r="D8" s="140"/>
      <c r="E8" s="140"/>
      <c r="F8" s="140" t="s">
        <v>166</v>
      </c>
      <c r="G8" s="133"/>
      <c r="H8" s="133"/>
      <c r="I8" s="133"/>
      <c r="J8" s="145"/>
      <c r="K8" s="145"/>
      <c r="L8" s="145"/>
    </row>
    <row r="9" spans="1:12" ht="51" x14ac:dyDescent="0.25">
      <c r="A9" s="130"/>
      <c r="B9" s="136"/>
      <c r="C9" s="136"/>
      <c r="D9" s="136">
        <v>841</v>
      </c>
      <c r="E9" s="136"/>
      <c r="F9" s="146" t="s">
        <v>167</v>
      </c>
      <c r="G9" s="133"/>
      <c r="H9" s="133"/>
      <c r="I9" s="133"/>
      <c r="J9" s="145"/>
      <c r="K9" s="145"/>
      <c r="L9" s="145"/>
    </row>
    <row r="10" spans="1:12" ht="25.5" x14ac:dyDescent="0.25">
      <c r="A10" s="130"/>
      <c r="B10" s="136"/>
      <c r="C10" s="136"/>
      <c r="D10" s="136"/>
      <c r="E10" s="136">
        <v>8413</v>
      </c>
      <c r="F10" s="146" t="s">
        <v>168</v>
      </c>
      <c r="G10" s="133"/>
      <c r="H10" s="133"/>
      <c r="I10" s="133"/>
      <c r="J10" s="145"/>
      <c r="K10" s="145"/>
      <c r="L10" s="145"/>
    </row>
    <row r="11" spans="1:12" x14ac:dyDescent="0.25">
      <c r="A11" s="130"/>
      <c r="B11" s="136"/>
      <c r="C11" s="136"/>
      <c r="D11" s="136"/>
      <c r="E11" s="137" t="s">
        <v>15</v>
      </c>
      <c r="F11" s="142"/>
      <c r="G11" s="133"/>
      <c r="H11" s="133"/>
      <c r="I11" s="133"/>
      <c r="J11" s="145"/>
      <c r="K11" s="145"/>
      <c r="L11" s="145"/>
    </row>
    <row r="12" spans="1:12" ht="25.5" x14ac:dyDescent="0.25">
      <c r="A12" s="130"/>
      <c r="B12" s="138">
        <v>5</v>
      </c>
      <c r="C12" s="139"/>
      <c r="D12" s="139"/>
      <c r="E12" s="139"/>
      <c r="F12" s="143" t="s">
        <v>169</v>
      </c>
      <c r="G12" s="133"/>
      <c r="H12" s="133"/>
      <c r="I12" s="133"/>
      <c r="J12" s="145"/>
      <c r="K12" s="145"/>
      <c r="L12" s="145"/>
    </row>
    <row r="13" spans="1:12" ht="25.5" x14ac:dyDescent="0.25">
      <c r="A13" s="130"/>
      <c r="B13" s="140"/>
      <c r="C13" s="140">
        <v>54</v>
      </c>
      <c r="D13" s="140"/>
      <c r="E13" s="140"/>
      <c r="F13" s="144" t="s">
        <v>170</v>
      </c>
      <c r="G13" s="133"/>
      <c r="H13" s="133"/>
      <c r="I13" s="134"/>
      <c r="J13" s="145"/>
      <c r="K13" s="145"/>
      <c r="L13" s="145"/>
    </row>
    <row r="14" spans="1:12" ht="63.75" x14ac:dyDescent="0.25">
      <c r="A14" s="130"/>
      <c r="B14" s="140"/>
      <c r="C14" s="140"/>
      <c r="D14" s="140">
        <v>541</v>
      </c>
      <c r="E14" s="146"/>
      <c r="F14" s="146" t="s">
        <v>171</v>
      </c>
      <c r="G14" s="133"/>
      <c r="H14" s="133"/>
      <c r="I14" s="134"/>
      <c r="J14" s="145"/>
      <c r="K14" s="145"/>
      <c r="L14" s="145"/>
    </row>
    <row r="15" spans="1:12" ht="38.25" x14ac:dyDescent="0.25">
      <c r="A15" s="130"/>
      <c r="B15" s="140"/>
      <c r="C15" s="140"/>
      <c r="D15" s="140"/>
      <c r="E15" s="146">
        <v>5413</v>
      </c>
      <c r="F15" s="146" t="s">
        <v>172</v>
      </c>
      <c r="G15" s="133"/>
      <c r="H15" s="133"/>
      <c r="I15" s="134"/>
      <c r="J15" s="145"/>
      <c r="K15" s="145"/>
      <c r="L15" s="145"/>
    </row>
    <row r="16" spans="1:12" x14ac:dyDescent="0.25">
      <c r="A16" s="130"/>
      <c r="B16" s="141" t="s">
        <v>9</v>
      </c>
      <c r="C16" s="139"/>
      <c r="D16" s="139"/>
      <c r="E16" s="139"/>
      <c r="F16" s="143" t="s">
        <v>15</v>
      </c>
      <c r="G16" s="133"/>
      <c r="H16" s="133"/>
      <c r="I16" s="133"/>
      <c r="J16" s="145"/>
      <c r="K16" s="145"/>
      <c r="L16" s="14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abSelected="1" workbookViewId="0">
      <selection activeCell="D19" sqref="D1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2"/>
      <c r="C1" s="12"/>
      <c r="D1" s="12"/>
      <c r="E1" s="12"/>
      <c r="F1" s="3"/>
      <c r="G1" s="3"/>
      <c r="H1" s="3"/>
    </row>
    <row r="2" spans="2:8" ht="15.75" customHeight="1" x14ac:dyDescent="0.25">
      <c r="B2" s="89" t="s">
        <v>28</v>
      </c>
      <c r="C2" s="89"/>
      <c r="D2" s="89"/>
      <c r="E2" s="89"/>
      <c r="F2" s="89"/>
      <c r="G2" s="89"/>
      <c r="H2" s="89"/>
    </row>
    <row r="3" spans="2:8" ht="18" x14ac:dyDescent="0.25">
      <c r="B3" s="36"/>
      <c r="C3" s="36"/>
      <c r="D3" s="36"/>
      <c r="E3" s="36"/>
      <c r="F3" s="37"/>
      <c r="G3" s="37"/>
      <c r="H3" s="37"/>
    </row>
    <row r="4" spans="2:8" ht="31.5" customHeight="1" x14ac:dyDescent="0.25">
      <c r="B4" s="30" t="s">
        <v>6</v>
      </c>
      <c r="C4" s="30" t="s">
        <v>55</v>
      </c>
      <c r="D4" s="30" t="s">
        <v>50</v>
      </c>
      <c r="E4" s="30" t="s">
        <v>51</v>
      </c>
      <c r="F4" s="30" t="s">
        <v>52</v>
      </c>
      <c r="G4" s="30" t="s">
        <v>10</v>
      </c>
      <c r="H4" s="30" t="s">
        <v>32</v>
      </c>
    </row>
    <row r="5" spans="2:8" s="24" customFormat="1" ht="11.25" x14ac:dyDescent="0.2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12</v>
      </c>
      <c r="H5" s="31" t="s">
        <v>13</v>
      </c>
    </row>
    <row r="6" spans="2:8" x14ac:dyDescent="0.25">
      <c r="B6" s="6" t="s">
        <v>29</v>
      </c>
      <c r="C6" s="4"/>
      <c r="D6" s="4"/>
      <c r="E6" s="5"/>
      <c r="F6" s="25"/>
      <c r="G6" s="25"/>
      <c r="H6" s="25"/>
    </row>
    <row r="7" spans="2:8" x14ac:dyDescent="0.25">
      <c r="B7" s="6" t="s">
        <v>24</v>
      </c>
      <c r="C7" s="4"/>
      <c r="D7" s="4"/>
      <c r="E7" s="4"/>
      <c r="F7" s="25"/>
      <c r="G7" s="25"/>
      <c r="H7" s="25"/>
    </row>
    <row r="8" spans="2:8" x14ac:dyDescent="0.25">
      <c r="B8" s="29" t="s">
        <v>23</v>
      </c>
      <c r="C8" s="4"/>
      <c r="D8" s="4"/>
      <c r="E8" s="4"/>
      <c r="F8" s="25"/>
      <c r="G8" s="25"/>
      <c r="H8" s="25"/>
    </row>
    <row r="9" spans="2:8" x14ac:dyDescent="0.25">
      <c r="B9" s="28" t="s">
        <v>22</v>
      </c>
      <c r="C9" s="4"/>
      <c r="D9" s="4"/>
      <c r="E9" s="4"/>
      <c r="F9" s="25"/>
      <c r="G9" s="25"/>
      <c r="H9" s="25"/>
    </row>
    <row r="10" spans="2:8" x14ac:dyDescent="0.25">
      <c r="B10" s="28" t="s">
        <v>15</v>
      </c>
      <c r="C10" s="4"/>
      <c r="D10" s="4"/>
      <c r="E10" s="4"/>
      <c r="F10" s="25"/>
      <c r="G10" s="25"/>
      <c r="H10" s="25"/>
    </row>
    <row r="11" spans="2:8" x14ac:dyDescent="0.25">
      <c r="B11" s="6" t="s">
        <v>21</v>
      </c>
      <c r="C11" s="4"/>
      <c r="D11" s="4"/>
      <c r="E11" s="5"/>
      <c r="F11" s="25"/>
      <c r="G11" s="25"/>
      <c r="H11" s="25"/>
    </row>
    <row r="12" spans="2:8" x14ac:dyDescent="0.25">
      <c r="B12" s="27" t="s">
        <v>20</v>
      </c>
      <c r="C12" s="4"/>
      <c r="D12" s="4"/>
      <c r="E12" s="5"/>
      <c r="F12" s="25"/>
      <c r="G12" s="25"/>
      <c r="H12" s="25"/>
    </row>
    <row r="13" spans="2:8" x14ac:dyDescent="0.25">
      <c r="B13" s="6" t="s">
        <v>19</v>
      </c>
      <c r="C13" s="4"/>
      <c r="D13" s="4"/>
      <c r="E13" s="5"/>
      <c r="F13" s="25"/>
      <c r="G13" s="25"/>
      <c r="H13" s="25"/>
    </row>
    <row r="14" spans="2:8" x14ac:dyDescent="0.25">
      <c r="B14" s="27" t="s">
        <v>18</v>
      </c>
      <c r="C14" s="4"/>
      <c r="D14" s="4"/>
      <c r="E14" s="5"/>
      <c r="F14" s="25"/>
      <c r="G14" s="25"/>
      <c r="H14" s="25"/>
    </row>
    <row r="15" spans="2:8" x14ac:dyDescent="0.25">
      <c r="B15" s="10" t="s">
        <v>9</v>
      </c>
      <c r="C15" s="4"/>
      <c r="D15" s="4"/>
      <c r="E15" s="5"/>
      <c r="F15" s="25"/>
      <c r="G15" s="25"/>
      <c r="H15" s="25"/>
    </row>
    <row r="16" spans="2:8" x14ac:dyDescent="0.25">
      <c r="B16" s="27"/>
      <c r="C16" s="4"/>
      <c r="D16" s="4"/>
      <c r="E16" s="5"/>
      <c r="F16" s="25"/>
      <c r="G16" s="25"/>
      <c r="H16" s="25"/>
    </row>
    <row r="17" spans="2:8" ht="15.75" customHeight="1" x14ac:dyDescent="0.25">
      <c r="B17" s="6" t="s">
        <v>30</v>
      </c>
      <c r="C17" s="4"/>
      <c r="D17" s="4"/>
      <c r="E17" s="5"/>
      <c r="F17" s="25"/>
      <c r="G17" s="25"/>
      <c r="H17" s="25"/>
    </row>
    <row r="18" spans="2:8" ht="15.75" customHeight="1" x14ac:dyDescent="0.25">
      <c r="B18" s="6" t="s">
        <v>24</v>
      </c>
      <c r="C18" s="4"/>
      <c r="D18" s="4"/>
      <c r="E18" s="4"/>
      <c r="F18" s="25"/>
      <c r="G18" s="25"/>
      <c r="H18" s="25"/>
    </row>
    <row r="19" spans="2:8" x14ac:dyDescent="0.25">
      <c r="B19" s="29" t="s">
        <v>23</v>
      </c>
      <c r="C19" s="4"/>
      <c r="D19" s="4"/>
      <c r="E19" s="4"/>
      <c r="F19" s="25"/>
      <c r="G19" s="25"/>
      <c r="H19" s="25"/>
    </row>
    <row r="20" spans="2:8" x14ac:dyDescent="0.25">
      <c r="B20" s="28" t="s">
        <v>22</v>
      </c>
      <c r="C20" s="4"/>
      <c r="D20" s="4"/>
      <c r="E20" s="4"/>
      <c r="F20" s="25"/>
      <c r="G20" s="25"/>
      <c r="H20" s="25"/>
    </row>
    <row r="21" spans="2:8" x14ac:dyDescent="0.25">
      <c r="B21" s="28" t="s">
        <v>15</v>
      </c>
      <c r="C21" s="4"/>
      <c r="D21" s="4"/>
      <c r="E21" s="4"/>
      <c r="F21" s="25"/>
      <c r="G21" s="25"/>
      <c r="H21" s="25"/>
    </row>
    <row r="22" spans="2:8" x14ac:dyDescent="0.25">
      <c r="B22" s="6" t="s">
        <v>21</v>
      </c>
      <c r="C22" s="4"/>
      <c r="D22" s="4"/>
      <c r="E22" s="5"/>
      <c r="F22" s="25"/>
      <c r="G22" s="25"/>
      <c r="H22" s="25"/>
    </row>
    <row r="23" spans="2:8" x14ac:dyDescent="0.25">
      <c r="B23" s="27" t="s">
        <v>20</v>
      </c>
      <c r="C23" s="4"/>
      <c r="D23" s="4"/>
      <c r="E23" s="5"/>
      <c r="F23" s="25"/>
      <c r="G23" s="25"/>
      <c r="H23" s="25"/>
    </row>
    <row r="24" spans="2:8" x14ac:dyDescent="0.25">
      <c r="B24" s="6" t="s">
        <v>19</v>
      </c>
      <c r="C24" s="4"/>
      <c r="D24" s="4"/>
      <c r="E24" s="5"/>
      <c r="F24" s="25"/>
      <c r="G24" s="25"/>
      <c r="H24" s="25"/>
    </row>
    <row r="25" spans="2:8" x14ac:dyDescent="0.25">
      <c r="B25" s="27" t="s">
        <v>18</v>
      </c>
      <c r="C25" s="4"/>
      <c r="D25" s="4"/>
      <c r="E25" s="5"/>
      <c r="F25" s="25"/>
      <c r="G25" s="25"/>
      <c r="H25" s="25"/>
    </row>
    <row r="26" spans="2:8" x14ac:dyDescent="0.25">
      <c r="B26" s="10" t="s">
        <v>9</v>
      </c>
      <c r="C26" s="4"/>
      <c r="D26" s="4"/>
      <c r="E26" s="5"/>
      <c r="F26" s="25"/>
      <c r="G26" s="25"/>
      <c r="H26" s="25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workbookViewId="0">
      <selection activeCell="E26" sqref="E26"/>
    </sheetView>
  </sheetViews>
  <sheetFormatPr defaultRowHeight="15" x14ac:dyDescent="0.25"/>
  <cols>
    <col min="2" max="2" width="7.42578125" bestFit="1" customWidth="1"/>
    <col min="3" max="3" width="2" customWidth="1"/>
    <col min="4" max="4" width="3.28515625" customWidth="1"/>
    <col min="5" max="5" width="46.5703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5.75" x14ac:dyDescent="0.25">
      <c r="B2" s="114" t="s">
        <v>43</v>
      </c>
      <c r="C2" s="114"/>
      <c r="D2" s="114"/>
      <c r="E2" s="114"/>
      <c r="F2" s="114"/>
      <c r="G2" s="114"/>
      <c r="H2" s="114"/>
      <c r="I2" s="114"/>
    </row>
    <row r="3" spans="2:9" ht="18" x14ac:dyDescent="0.25">
      <c r="B3" s="36"/>
      <c r="C3" s="36"/>
      <c r="D3" s="36"/>
      <c r="E3" s="36"/>
      <c r="F3" s="36"/>
      <c r="G3" s="36"/>
      <c r="H3" s="36"/>
      <c r="I3" s="37"/>
    </row>
    <row r="4" spans="2:9" ht="25.5" x14ac:dyDescent="0.25">
      <c r="B4" s="101" t="s">
        <v>6</v>
      </c>
      <c r="C4" s="102"/>
      <c r="D4" s="102"/>
      <c r="E4" s="103"/>
      <c r="F4" s="30" t="s">
        <v>114</v>
      </c>
      <c r="G4" s="30" t="s">
        <v>113</v>
      </c>
      <c r="H4" s="30" t="s">
        <v>139</v>
      </c>
      <c r="I4" s="30" t="s">
        <v>32</v>
      </c>
    </row>
    <row r="5" spans="2:9" s="24" customFormat="1" ht="9.75" customHeight="1" x14ac:dyDescent="0.2">
      <c r="B5" s="104">
        <v>1</v>
      </c>
      <c r="C5" s="105"/>
      <c r="D5" s="105"/>
      <c r="E5" s="106"/>
      <c r="F5" s="31">
        <v>2</v>
      </c>
      <c r="G5" s="31">
        <v>3</v>
      </c>
      <c r="H5" s="31">
        <v>4</v>
      </c>
      <c r="I5" s="31" t="s">
        <v>31</v>
      </c>
    </row>
    <row r="6" spans="2:9" s="71" customFormat="1" ht="30" customHeight="1" x14ac:dyDescent="0.25">
      <c r="B6" s="115" t="s">
        <v>158</v>
      </c>
      <c r="C6" s="115"/>
      <c r="D6" s="115"/>
      <c r="E6" s="72"/>
      <c r="F6" s="69">
        <f>F7+F11</f>
        <v>532098</v>
      </c>
      <c r="G6" s="69">
        <f t="shared" ref="G6:H6" si="0">G7+G11</f>
        <v>0</v>
      </c>
      <c r="H6" s="69">
        <f t="shared" si="0"/>
        <v>211808.38</v>
      </c>
      <c r="I6" s="70">
        <f>H6/F6*100</f>
        <v>39.806272528744707</v>
      </c>
    </row>
    <row r="7" spans="2:9" s="71" customFormat="1" ht="24.75" customHeight="1" x14ac:dyDescent="0.25">
      <c r="B7" s="111">
        <v>1207</v>
      </c>
      <c r="C7" s="112"/>
      <c r="D7" s="113"/>
      <c r="E7" s="68" t="s">
        <v>140</v>
      </c>
      <c r="F7" s="69">
        <v>427201</v>
      </c>
      <c r="G7" s="70">
        <v>0</v>
      </c>
      <c r="H7" s="70">
        <v>199505.06</v>
      </c>
      <c r="I7" s="70">
        <f t="shared" ref="I7:I16" si="1">H7/F7*100</f>
        <v>46.70051334149499</v>
      </c>
    </row>
    <row r="8" spans="2:9" s="34" customFormat="1" ht="30" customHeight="1" x14ac:dyDescent="0.25">
      <c r="B8" s="108" t="s">
        <v>141</v>
      </c>
      <c r="C8" s="109"/>
      <c r="D8" s="110"/>
      <c r="E8" s="33" t="s">
        <v>142</v>
      </c>
      <c r="F8" s="66">
        <v>427201</v>
      </c>
      <c r="G8" s="67">
        <v>0</v>
      </c>
      <c r="H8" s="67">
        <v>199505.06</v>
      </c>
      <c r="I8" s="70">
        <f t="shared" si="1"/>
        <v>46.70051334149499</v>
      </c>
    </row>
    <row r="9" spans="2:9" s="34" customFormat="1" ht="30" customHeight="1" x14ac:dyDescent="0.25">
      <c r="B9" s="108" t="s">
        <v>143</v>
      </c>
      <c r="C9" s="109"/>
      <c r="D9" s="110"/>
      <c r="E9" s="35" t="s">
        <v>144</v>
      </c>
      <c r="F9" s="66">
        <v>20500</v>
      </c>
      <c r="G9" s="67">
        <v>0</v>
      </c>
      <c r="H9" s="67">
        <v>20320</v>
      </c>
      <c r="I9" s="70">
        <f t="shared" si="1"/>
        <v>99.121951219512198</v>
      </c>
    </row>
    <row r="10" spans="2:9" s="34" customFormat="1" ht="30" customHeight="1" x14ac:dyDescent="0.25">
      <c r="B10" s="108" t="s">
        <v>145</v>
      </c>
      <c r="C10" s="109"/>
      <c r="D10" s="110"/>
      <c r="E10" s="33" t="s">
        <v>146</v>
      </c>
      <c r="F10" s="66">
        <v>406701</v>
      </c>
      <c r="G10" s="67">
        <v>0</v>
      </c>
      <c r="H10" s="67">
        <v>179185.06</v>
      </c>
      <c r="I10" s="70">
        <f t="shared" si="1"/>
        <v>44.058180333955413</v>
      </c>
    </row>
    <row r="11" spans="2:9" s="71" customFormat="1" ht="30" customHeight="1" x14ac:dyDescent="0.25">
      <c r="B11" s="111">
        <v>1208</v>
      </c>
      <c r="C11" s="112"/>
      <c r="D11" s="113"/>
      <c r="E11" s="68" t="s">
        <v>147</v>
      </c>
      <c r="F11" s="69">
        <v>104897</v>
      </c>
      <c r="G11" s="70">
        <v>0</v>
      </c>
      <c r="H11" s="70">
        <v>12303.32</v>
      </c>
      <c r="I11" s="70">
        <f t="shared" si="1"/>
        <v>11.728953163579511</v>
      </c>
    </row>
    <row r="12" spans="2:9" s="34" customFormat="1" ht="30" customHeight="1" x14ac:dyDescent="0.25">
      <c r="B12" s="108" t="s">
        <v>148</v>
      </c>
      <c r="C12" s="109"/>
      <c r="D12" s="110"/>
      <c r="E12" s="35" t="s">
        <v>149</v>
      </c>
      <c r="F12" s="66">
        <v>102601</v>
      </c>
      <c r="G12" s="67">
        <v>0</v>
      </c>
      <c r="H12" s="67">
        <v>12303.32</v>
      </c>
      <c r="I12" s="70">
        <f t="shared" si="1"/>
        <v>11.991423085544975</v>
      </c>
    </row>
    <row r="13" spans="2:9" s="34" customFormat="1" ht="30" customHeight="1" x14ac:dyDescent="0.25">
      <c r="B13" s="107" t="s">
        <v>150</v>
      </c>
      <c r="C13" s="107"/>
      <c r="D13" s="107"/>
      <c r="E13" s="35" t="s">
        <v>151</v>
      </c>
      <c r="F13" s="66">
        <v>31333</v>
      </c>
      <c r="G13" s="67">
        <v>0</v>
      </c>
      <c r="H13" s="67">
        <v>12303.32</v>
      </c>
      <c r="I13" s="70">
        <f t="shared" si="1"/>
        <v>39.266332620559794</v>
      </c>
    </row>
    <row r="14" spans="2:9" s="34" customFormat="1" ht="30" customHeight="1" x14ac:dyDescent="0.25">
      <c r="B14" s="108" t="s">
        <v>152</v>
      </c>
      <c r="C14" s="109"/>
      <c r="D14" s="110"/>
      <c r="E14" s="35" t="s">
        <v>153</v>
      </c>
      <c r="F14" s="66">
        <v>71268</v>
      </c>
      <c r="G14" s="67">
        <v>0</v>
      </c>
      <c r="H14" s="67">
        <v>0</v>
      </c>
      <c r="I14" s="70">
        <f t="shared" si="1"/>
        <v>0</v>
      </c>
    </row>
    <row r="15" spans="2:9" s="71" customFormat="1" ht="30" customHeight="1" x14ac:dyDescent="0.25">
      <c r="B15" s="111" t="s">
        <v>154</v>
      </c>
      <c r="C15" s="112"/>
      <c r="D15" s="113"/>
      <c r="E15" s="68" t="s">
        <v>155</v>
      </c>
      <c r="F15" s="69">
        <v>2296</v>
      </c>
      <c r="G15" s="70">
        <v>0</v>
      </c>
      <c r="H15" s="70">
        <v>0</v>
      </c>
      <c r="I15" s="70">
        <f t="shared" si="1"/>
        <v>0</v>
      </c>
    </row>
    <row r="16" spans="2:9" s="34" customFormat="1" ht="30" customHeight="1" x14ac:dyDescent="0.25">
      <c r="B16" s="108" t="s">
        <v>156</v>
      </c>
      <c r="C16" s="109"/>
      <c r="D16" s="110"/>
      <c r="E16" s="33" t="s">
        <v>157</v>
      </c>
      <c r="F16" s="66">
        <v>2296</v>
      </c>
      <c r="G16" s="67">
        <v>0</v>
      </c>
      <c r="H16" s="67">
        <v>0</v>
      </c>
      <c r="I16" s="70">
        <f t="shared" si="1"/>
        <v>0</v>
      </c>
    </row>
  </sheetData>
  <mergeCells count="14">
    <mergeCell ref="B2:I2"/>
    <mergeCell ref="B12:D12"/>
    <mergeCell ref="B4:E4"/>
    <mergeCell ref="B5:E5"/>
    <mergeCell ref="B7:D7"/>
    <mergeCell ref="B8:D8"/>
    <mergeCell ref="B10:D10"/>
    <mergeCell ref="B11:D11"/>
    <mergeCell ref="B6:D6"/>
    <mergeCell ref="B13:D13"/>
    <mergeCell ref="B14:D14"/>
    <mergeCell ref="B15:D15"/>
    <mergeCell ref="B16:D16"/>
    <mergeCell ref="B9:D9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programskoj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Vesa Pažin</cp:lastModifiedBy>
  <cp:lastPrinted>2024-03-27T10:32:02Z</cp:lastPrinted>
  <dcterms:created xsi:type="dcterms:W3CDTF">2022-08-12T12:51:27Z</dcterms:created>
  <dcterms:modified xsi:type="dcterms:W3CDTF">2024-03-27T10:37:04Z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