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sa\Desktop\Izvrštenje financijskog plana za 2025. godinu\"/>
    </mc:Choice>
  </mc:AlternateContent>
  <bookViews>
    <workbookView xWindow="0" yWindow="0" windowWidth="28800" windowHeight="12435" firstSheet="2" activeTab="6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Izvještaj po programskoj" sheetId="7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7" l="1"/>
  <c r="E72" i="7"/>
  <c r="F62" i="8"/>
  <c r="F61" i="8"/>
  <c r="F26" i="8"/>
  <c r="F60" i="8"/>
  <c r="F59" i="8"/>
  <c r="F58" i="8"/>
  <c r="F41" i="8"/>
  <c r="F40" i="8"/>
  <c r="C44" i="8"/>
  <c r="C33" i="8"/>
  <c r="C28" i="8"/>
  <c r="F7" i="8" l="1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8" i="11" l="1"/>
  <c r="F7" i="11"/>
  <c r="J23" i="1"/>
  <c r="J24" i="1"/>
  <c r="J36" i="3"/>
  <c r="H36" i="3"/>
  <c r="H37" i="3"/>
  <c r="H74" i="3"/>
  <c r="H44" i="3"/>
  <c r="H38" i="3"/>
  <c r="H11" i="3"/>
  <c r="H12" i="3"/>
  <c r="D114" i="7" l="1"/>
  <c r="D113" i="7" s="1"/>
  <c r="D83" i="7"/>
  <c r="D72" i="7"/>
  <c r="D50" i="7"/>
  <c r="E71" i="7" l="1"/>
  <c r="E70" i="7" s="1"/>
  <c r="J77" i="3" l="1"/>
  <c r="J55" i="3"/>
  <c r="J54" i="3"/>
  <c r="J51" i="3"/>
  <c r="J12" i="3"/>
  <c r="J13" i="3"/>
  <c r="J14" i="3"/>
  <c r="J17" i="3"/>
  <c r="J18" i="3"/>
  <c r="J19" i="3"/>
  <c r="J21" i="3"/>
  <c r="J22" i="3"/>
  <c r="J23" i="3"/>
  <c r="J25" i="3"/>
  <c r="J26" i="3"/>
  <c r="J27" i="3"/>
  <c r="J29" i="3"/>
  <c r="G12" i="1" l="1"/>
  <c r="F45" i="8" l="1"/>
  <c r="F50" i="8"/>
  <c r="F51" i="8"/>
  <c r="F52" i="8"/>
  <c r="F53" i="8"/>
  <c r="F54" i="8"/>
  <c r="F55" i="8"/>
  <c r="F56" i="8"/>
  <c r="F57" i="8"/>
  <c r="F34" i="8"/>
  <c r="F35" i="8"/>
  <c r="F36" i="8"/>
  <c r="F37" i="8"/>
  <c r="F38" i="8"/>
  <c r="F39" i="8"/>
  <c r="F29" i="8"/>
  <c r="F30" i="8"/>
  <c r="F31" i="8"/>
  <c r="F32" i="8"/>
  <c r="J80" i="3"/>
  <c r="J81" i="3"/>
  <c r="J82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52" i="3"/>
  <c r="J53" i="3"/>
  <c r="J50" i="3"/>
  <c r="J43" i="3"/>
  <c r="J44" i="3"/>
  <c r="J45" i="3"/>
  <c r="J46" i="3"/>
  <c r="J47" i="3"/>
  <c r="J48" i="3"/>
  <c r="J49" i="3"/>
  <c r="J40" i="3"/>
  <c r="J41" i="3"/>
  <c r="J42" i="3"/>
  <c r="J38" i="3"/>
  <c r="J39" i="3"/>
  <c r="J37" i="3"/>
  <c r="D34" i="7" l="1"/>
  <c r="F44" i="8" l="1"/>
  <c r="F49" i="8" l="1"/>
  <c r="J10" i="3" l="1"/>
  <c r="J11" i="3"/>
  <c r="J9" i="1"/>
  <c r="D7" i="11" l="1"/>
  <c r="D8" i="11"/>
  <c r="F33" i="8"/>
  <c r="F28" i="8"/>
  <c r="J10" i="1"/>
  <c r="J13" i="1"/>
  <c r="J14" i="1"/>
  <c r="J15" i="1"/>
  <c r="F25" i="8" l="1"/>
  <c r="F6" i="8"/>
  <c r="J12" i="1" l="1"/>
</calcChain>
</file>

<file path=xl/sharedStrings.xml><?xml version="1.0" encoding="utf-8"?>
<sst xmlns="http://schemas.openxmlformats.org/spreadsheetml/2006/main" count="461" uniqueCount="295">
  <si>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</si>
  <si>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</si>
  <si>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</si>
  <si>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</si>
  <si>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</si>
  <si>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</si>
  <si>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</si>
  <si>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</si>
  <si>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</si>
  <si>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…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</si>
  <si>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</si>
  <si>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</si>
  <si>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</si>
  <si>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</si>
  <si>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</si>
  <si>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>….</t>
  </si>
  <si>
    <t>Plaće (Bruto)</t>
  </si>
  <si>
    <t>Naknade troškova zaposlenima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</si>
  <si>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</si>
  <si>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</si>
  <si>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</si>
  <si>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</si>
  <si>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</si>
  <si>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</si>
  <si>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</si>
  <si>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</si>
  <si>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</si>
  <si>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</si>
  <si>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>IZVJEŠTAJ RAČUNA FINANCIRANJA PREMA IZVORIMA FINANCIRANJA</t>
  </si>
  <si>
    <t>UKUPNO PRIMICI</t>
  </si>
  <si>
    <t xml:space="preserve">UKUPNO IZDACI 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</si>
  <si>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</si>
  <si>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</si>
  <si>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</si>
  <si>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</si>
  <si>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</si>
  <si>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</si>
  <si>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</si>
  <si>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</si>
  <si>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</si>
  <si>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</si>
  <si>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</si>
  <si>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>IZVJEŠTAJ PO PROGRAMSKOJ KLASIFIKACIJI</t>
  </si>
  <si>
    <t xml:space="preserve">RAČUN PRIHODA I RASHODA </t>
  </si>
  <si>
    <t>SAŽETAK RAČUNA FINANCIRANJA</t>
  </si>
  <si>
    <t>RAZLIKA - VIŠAK MANJAK</t>
  </si>
  <si>
    <t>SAŽETAK  RAČUNA PRIHODA I RASHODA I  RAČUNA FINANCIRANJA  može sadržavati i dodatne podatke.</t>
  </si>
  <si>
    <t>PRIJENOS VIŠKA/MANJKA U SLJEDEĆE RAZDOBLJE</t>
  </si>
  <si>
    <t>SAŽETAK RAČUNA PRIHODA I RASHODA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</si>
  <si>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</si>
  <si>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</si>
  <si>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</si>
  <si>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</si>
  <si>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</si>
  <si>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OSTVARENJE/ IZVRŠENJE 
N-1.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</si>
  <si>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</si>
  <si>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</si>
  <si>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IZVJEŠTAJ O IZVRŠENJU PRORAČUNA JEDINICE LOKALNE I PODRUČNE (REGIONALNE) SAMOUPRAVE ZA N. GODINU</t>
  </si>
  <si>
    <t>Pomoći proračunskim korisnicima iz proračuna</t>
  </si>
  <si>
    <t>Prihodi od imovine</t>
  </si>
  <si>
    <t>Prihodi od financijske imovine</t>
  </si>
  <si>
    <t>Prihodi od upravni i administrativnih pristojbi, pristojbi po posebnim propisima i naknada</t>
  </si>
  <si>
    <t>Prihodi po posebnim propisima</t>
  </si>
  <si>
    <t>Prihodi iz nadležnog proračuna i od HZZO-a temeljem  ugovornih obveza</t>
  </si>
  <si>
    <t>Prihodi iz nadležnog proračuna za financiranje redovne djelatnosti proračunskih korisnika</t>
  </si>
  <si>
    <t>Ostali rashodi za zaposlene</t>
  </si>
  <si>
    <t>Doprinosi na plaće</t>
  </si>
  <si>
    <t>Rahodi za materijal i energiju</t>
  </si>
  <si>
    <t>Rashodi za usluge</t>
  </si>
  <si>
    <t>Ostali nespomenuti rashodi poslovanja</t>
  </si>
  <si>
    <t>Financijski rashodi</t>
  </si>
  <si>
    <t>Ostali financijski rashodi</t>
  </si>
  <si>
    <t>Rashodi za nabavu proizvedene dugotrajne imovine</t>
  </si>
  <si>
    <t>Postrojenja i oprema</t>
  </si>
  <si>
    <t>Rashodi za dodatna ulaganja na nefinancijskoj imovini</t>
  </si>
  <si>
    <t>Dodatna ulaganja na građevinskim objektima</t>
  </si>
  <si>
    <t>Plaće za redovan rad</t>
  </si>
  <si>
    <t>Doprinosi za obvezno zdravstveno osiguranje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</si>
  <si>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</si>
  <si>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</si>
  <si>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</si>
  <si>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</si>
  <si>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</si>
  <si>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</si>
  <si>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</si>
  <si>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</si>
  <si>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</si>
  <si>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</si>
  <si>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</si>
  <si>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</si>
  <si>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</si>
  <si>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</si>
  <si>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Reprezentacija</t>
  </si>
  <si>
    <t>Članarine i norme</t>
  </si>
  <si>
    <t>Pristojbe i naknade</t>
  </si>
  <si>
    <t>Bankarske usluge i usluge platnog prometa</t>
  </si>
  <si>
    <t>Prihodi iz nadležnog proračuna za financiranje rashoda poslovanja</t>
  </si>
  <si>
    <t>Prihodi iz nadležnog proračuna za financiranje rashoda za nabavu nefinancijske imovine</t>
  </si>
  <si>
    <t>Ostali nespomenuti prihodi</t>
  </si>
  <si>
    <t>Ostali prihodi od financijske imovine</t>
  </si>
  <si>
    <t>Tekuće pomoći proračunskim korisnicima iz proračuna
 koji im nije nadležan</t>
  </si>
  <si>
    <t>Uredska oprema i namještaj</t>
  </si>
  <si>
    <t>Komunikacijska oprema</t>
  </si>
  <si>
    <t>Oprema za održavanje i zaštitu</t>
  </si>
  <si>
    <t>Sportska i glazbena oprema</t>
  </si>
  <si>
    <t>Tekuće pomoći temeljem prijenosa EU sredstava</t>
  </si>
  <si>
    <t>Kamate na oročena sredstva i depozite po viđenju</t>
  </si>
  <si>
    <t>Ostale usluge</t>
  </si>
  <si>
    <t>Prihodi od prodaje proizvoda i robe te pruženih usluga</t>
  </si>
  <si>
    <t>3.2.1. Vlastiti prihodi</t>
  </si>
  <si>
    <t>641 Prihodi od financijske imovine</t>
  </si>
  <si>
    <t xml:space="preserve">  661 Prihodi od prodaje proizvoda i robe te pruženih usluga</t>
  </si>
  <si>
    <t>4.3.1 Prihodi za posebne namjene</t>
  </si>
  <si>
    <t>652 Prihodi po posebnim propisima</t>
  </si>
  <si>
    <t>4.4.1 Decentralizirana sredstva</t>
  </si>
  <si>
    <t xml:space="preserve">   671 Prihodi iz nadležnog proračuna za financiranje redovne djelatnosti proračunskih korisnika</t>
  </si>
  <si>
    <t>5.8.1 Ostale pomoći proračunski korisnici</t>
  </si>
  <si>
    <t>636 Pomoći proračunskim korisnicima iz proračuna koji im nije nadležan</t>
  </si>
  <si>
    <t>321 Naknade troškova zaposlenima</t>
  </si>
  <si>
    <t>322 Rashodi za materijal i energiju</t>
  </si>
  <si>
    <t>323 Rashodi za usluge</t>
  </si>
  <si>
    <t>329 Ostali nespomenuti rashodi poslovanja</t>
  </si>
  <si>
    <t>343 Ostali financijski rashodi</t>
  </si>
  <si>
    <t>311 Plaće (bruto)</t>
  </si>
  <si>
    <t>312 Ostali rashodi za zaposlene</t>
  </si>
  <si>
    <t>313 Doprinosi na plaće</t>
  </si>
  <si>
    <t>451 Dodatna ulaganja na građevinskim objekima</t>
  </si>
  <si>
    <t>3.2.1 Vlastiti prihodi</t>
  </si>
  <si>
    <t>422 Postrojenja i oprema</t>
  </si>
  <si>
    <t>5.9.1 Pomoći/Fondovi EU proračunski korisnici</t>
  </si>
  <si>
    <t>638 Pomoći iz državnog proračuna temeljem prijenosa EU sredstava</t>
  </si>
  <si>
    <t>Decentralizirana sredstva</t>
  </si>
  <si>
    <t>Program ustanova u obrazovanju iznad standarda</t>
  </si>
  <si>
    <t>Ostale aktivnosti osnovnih škola</t>
  </si>
  <si>
    <t>Izvor 4.3.2</t>
  </si>
  <si>
    <t>Prihodi za posebne namjene PK - prenesena sredstva</t>
  </si>
  <si>
    <t>4.3.2 Prihodi za posebne namjene PK - prenesena sredstva</t>
  </si>
  <si>
    <t>Višak prihoda</t>
  </si>
  <si>
    <t xml:space="preserve"> RAČUN FINANCIRANJA</t>
  </si>
  <si>
    <t xml:space="preserve">IZVJEŠTAJ RAČUNA FINANCIRANJA PREMA EKONOMSKOJ KLASIFIKACIJI </t>
  </si>
  <si>
    <t xml:space="preserve">OSTVARENJE/IZVRŠENJE 
N-1. 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</si>
  <si>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</si>
  <si>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</si>
  <si>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</si>
  <si>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</si>
  <si>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</si>
  <si>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</si>
  <si>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</si>
  <si>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</si>
  <si>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IZVJEŠTAJ O RASHODIMA PREMA FUNKCIJSKOJ KLASIFIKACIJI</t>
  </si>
  <si>
    <t>II. POSEBNI DIO</t>
  </si>
  <si>
    <t xml:space="preserve">Izvor 1. </t>
  </si>
  <si>
    <t>Opći prihodi i primici</t>
  </si>
  <si>
    <t xml:space="preserve">Izvor 1.1.1 </t>
  </si>
  <si>
    <t>Izvor 3.</t>
  </si>
  <si>
    <t>Vlastiti prihodi</t>
  </si>
  <si>
    <t xml:space="preserve">Izvor 3.2.1 </t>
  </si>
  <si>
    <t xml:space="preserve">Vlastiti prihodi proračunski korisnici </t>
  </si>
  <si>
    <t xml:space="preserve">Izvor 3.2.2 </t>
  </si>
  <si>
    <t xml:space="preserve">Vlastiti prihodi proračunski korisnici prenesena sredstva </t>
  </si>
  <si>
    <t xml:space="preserve">Izvor 4. </t>
  </si>
  <si>
    <t>Prihodi za posebne namjene</t>
  </si>
  <si>
    <t xml:space="preserve">Izvor 4.3.1 </t>
  </si>
  <si>
    <t xml:space="preserve">Prihodi za posebne namjene proračunski korisnici </t>
  </si>
  <si>
    <t>Pomoći od izvanproračunskih korisnika</t>
  </si>
  <si>
    <t>Pomoći proračunskim korisnicima iz proračuna koji im nije nadležan</t>
  </si>
  <si>
    <t xml:space="preserve">Prihodi po posebnim propisima </t>
  </si>
  <si>
    <t xml:space="preserve">Izvor 4.4.1 </t>
  </si>
  <si>
    <t xml:space="preserve">Izvor 5. </t>
  </si>
  <si>
    <t xml:space="preserve">Pomoći </t>
  </si>
  <si>
    <t xml:space="preserve">Izvor 5.8.1 </t>
  </si>
  <si>
    <t xml:space="preserve">Ostale pomoći proračunski korisnici </t>
  </si>
  <si>
    <t xml:space="preserve">Izvor 5.9.1 </t>
  </si>
  <si>
    <t xml:space="preserve">Pomoći/Fondovi EU proračunski korisnici </t>
  </si>
  <si>
    <t>Pomoći od međunarodnih organizacija te institucija i tijela EU</t>
  </si>
  <si>
    <t xml:space="preserve">Pomoći iz državnog proračuna temeljem prijenosa EU sredstava </t>
  </si>
  <si>
    <t xml:space="preserve">Izvor 5.9.2 </t>
  </si>
  <si>
    <t xml:space="preserve">Pomoći/Fondovi EU proračunski korisnici  prenesena sredstava </t>
  </si>
  <si>
    <t>Pomoći</t>
  </si>
  <si>
    <t xml:space="preserve">Zakonski standard ustanova u obrazovanju </t>
  </si>
  <si>
    <t xml:space="preserve">Prihodi za posebne namjene </t>
  </si>
  <si>
    <t xml:space="preserve">Decentralizirana sredstva </t>
  </si>
  <si>
    <t xml:space="preserve">Rashodi za materijal i energiju </t>
  </si>
  <si>
    <t xml:space="preserve">Rashodi za usluge </t>
  </si>
  <si>
    <t xml:space="preserve">Ostali nespomenuti rashodi poslovanja </t>
  </si>
  <si>
    <t>Izvor 5.</t>
  </si>
  <si>
    <t>Rashodi za materijal i energiju</t>
  </si>
  <si>
    <t>OGŠ Metković</t>
  </si>
  <si>
    <t>Višak/manjak prihoda</t>
  </si>
  <si>
    <t>Program 1208</t>
  </si>
  <si>
    <t>Aktivnost A120810</t>
  </si>
  <si>
    <t>Naknade troškova zaposelima</t>
  </si>
  <si>
    <t>Aktivnost A120701</t>
  </si>
  <si>
    <t>Osiguravanje uvjeta rada za redovno poslovanje osnovne škole</t>
  </si>
  <si>
    <t>Kapitalni projekt K120703</t>
  </si>
  <si>
    <t>Kapitalna ulaganja na građevinskim objektima</t>
  </si>
  <si>
    <t>OSTVARENJE/IZVRŠENJE 
2024.</t>
  </si>
  <si>
    <t xml:space="preserve">OSTVARENJE/IZVRŠENJE 
2024. </t>
  </si>
  <si>
    <t>Materijal i sirovine</t>
  </si>
  <si>
    <t>Sitni inventar i autogume</t>
  </si>
  <si>
    <t>Službena, radna i zaštitna odjeća i obuća</t>
  </si>
  <si>
    <t xml:space="preserve">  922 Višak/manjak prihoda</t>
  </si>
  <si>
    <t>1.1.1 Opći prihodi i primici</t>
  </si>
  <si>
    <t>671 Prihodi iz nadležnog proračuna za financiranje redovne djelatnosti proračunskih korisnika</t>
  </si>
  <si>
    <r>
      <t xml:space="preserve">  </t>
    </r>
    <r>
      <rPr>
        <sz val="10"/>
        <rFont val="Arial"/>
        <family val="2"/>
        <charset val="238"/>
      </rPr>
      <t xml:space="preserve"> 323 Rashodi za usluge</t>
    </r>
  </si>
  <si>
    <t>IZVRŠENJE 
01.01.2024.-31.12.2024.</t>
  </si>
  <si>
    <t>09 OBRAZOVANJE</t>
  </si>
  <si>
    <t>092 Osnovno obrazovanje</t>
  </si>
  <si>
    <t>.</t>
  </si>
  <si>
    <t>Vlastiti izvori</t>
  </si>
  <si>
    <t>Izvor 1</t>
  </si>
  <si>
    <t>Izvor 1.1.</t>
  </si>
  <si>
    <t>Program 1207</t>
  </si>
  <si>
    <t>Aktivnost 120804</t>
  </si>
  <si>
    <t>Financiranje školskih projekata</t>
  </si>
  <si>
    <t>Pomoći/Fondovi EU PK</t>
  </si>
  <si>
    <t>Prihodi za posebne namjene - proračunski korisnici</t>
  </si>
  <si>
    <t>IZVORNI PLAN ILI REBALANS 2025.</t>
  </si>
  <si>
    <t>OSTVARENJE/IZVRŠENJE 
2025.</t>
  </si>
  <si>
    <t xml:space="preserve">OSTVARENJE/IZVRŠENJE 
2025. </t>
  </si>
  <si>
    <t>Pomoći temeljem prijenosa EU sredstava</t>
  </si>
  <si>
    <t xml:space="preserve">OSTVARENJE/IZVRŠENJE 2025. </t>
  </si>
  <si>
    <t xml:space="preserve">Postrojenja i oprema </t>
  </si>
  <si>
    <t xml:space="preserve">Glazbeni instrumenti i oprema </t>
  </si>
  <si>
    <t xml:space="preserve">Rashodi za nabavu nefinancijske imovine </t>
  </si>
  <si>
    <t>Ostala uredska oprema</t>
  </si>
  <si>
    <t>REBALANS II 2025.</t>
  </si>
  <si>
    <t>IZVRŠENJE DO 31.12.2025.</t>
  </si>
  <si>
    <t>IZVRŠENJE 
01.01.2025.-31.12.2025.</t>
  </si>
  <si>
    <t xml:space="preserve">5.9.2. Pomoći/Fondovi EU proračunski korisnici-prenesena sredstva </t>
  </si>
  <si>
    <t xml:space="preserve">9221 Višak prihoda i primitaka </t>
  </si>
  <si>
    <t>5.9.2.Pomoći/Fondovi EU proračunski korisnici-prenesena sredstva</t>
  </si>
  <si>
    <t xml:space="preserve">Kamate na depozite po viđenju </t>
  </si>
  <si>
    <t xml:space="preserve">Tekuće pomoći iz državnog proračuna temeljem prijenosa EU sredstava </t>
  </si>
  <si>
    <t>Kapitalne pomoći iz državnog proračuna temeljem prijenosa EU sredstava</t>
  </si>
  <si>
    <t xml:space="preserve">Višak prihoa i primitaka </t>
  </si>
  <si>
    <t>Usluge tekućeg i investicijskog održavanja postrojenja i opreme</t>
  </si>
  <si>
    <t>Uredski materijal</t>
  </si>
  <si>
    <t>Literature (publikacije, časopisi, glasila, knjige)</t>
  </si>
  <si>
    <t>Materijal i sredstva za čišćenje i održavanje</t>
  </si>
  <si>
    <t>Ostali materijal za potrebe redovnog poslovanja</t>
  </si>
  <si>
    <t>Električna energija</t>
  </si>
  <si>
    <t xml:space="preserve">Usluge telefona, telefaksa </t>
  </si>
  <si>
    <t>Usluge tekućeg i investicijskog održavanja građevinske opreme</t>
  </si>
  <si>
    <t>Elektronski mediji</t>
  </si>
  <si>
    <t>Opskrba vodom</t>
  </si>
  <si>
    <t>Zakupnine i najamnine za građevinske objekte</t>
  </si>
  <si>
    <t>Obvezni i preventivni zdravstveni pregledi zaposlenika</t>
  </si>
  <si>
    <t>Usluge agencija, studentskog servisa</t>
  </si>
  <si>
    <t>Usluge ažuriranja računalnih baza</t>
  </si>
  <si>
    <t>Usluge razvoja softwara-a</t>
  </si>
  <si>
    <t xml:space="preserve">Ostale računalne usluge </t>
  </si>
  <si>
    <t xml:space="preserve">Tuzemne članarine </t>
  </si>
  <si>
    <t>Plaće za zaposlene</t>
  </si>
  <si>
    <t>Nagrade</t>
  </si>
  <si>
    <t>Dar zaposlenima u naravi</t>
  </si>
  <si>
    <t>Naknade za bolest, invalidnost i smrtni slučaj</t>
  </si>
  <si>
    <t>Regres za godišnji odmor</t>
  </si>
  <si>
    <t>Ostasli nenavedeni rashodi za zaposlene</t>
  </si>
  <si>
    <t>Doprinosti za obvezno zdravstveno osiguranje</t>
  </si>
  <si>
    <t>Naknade za prijevo na posao i s posla</t>
  </si>
  <si>
    <t>Usluge tekuće i investicijskog održavanja građevinskih objekata</t>
  </si>
  <si>
    <t>Ugovori o djelu</t>
  </si>
  <si>
    <t>Novčana naknada poslodavca zbog nezapošljavanja osoba s invaliditetom</t>
  </si>
  <si>
    <t>Naknade za smještaj na slubenom putu u inozemstvu</t>
  </si>
  <si>
    <t>Naknade za prijevoz na slubenom putu u zemlji</t>
  </si>
  <si>
    <t xml:space="preserve">Naknade za prijevoz na službenom putu u inozemstvu </t>
  </si>
  <si>
    <t>Seminari, savjetovanja i simozij</t>
  </si>
  <si>
    <t>Pomoći/Fondovi EU proračunski korisnici-prenesena sredstva</t>
  </si>
  <si>
    <t>5.9.2.</t>
  </si>
  <si>
    <t>Naknad troškova zaposlenima</t>
  </si>
  <si>
    <t xml:space="preserve">Bonus za uspješan rad </t>
  </si>
  <si>
    <t>Dnevnice za službeni put u zemlji</t>
  </si>
  <si>
    <t xml:space="preserve">Dnevnice za služeni put u inozemstvu </t>
  </si>
  <si>
    <t>Naknade za smještaj na službenom putu u zemlji</t>
  </si>
  <si>
    <t xml:space="preserve">Naknade za smještaj na službenom putu u inozemstvu </t>
  </si>
  <si>
    <t>Naknade za prijevoz na službenom putu u zemlji</t>
  </si>
  <si>
    <t xml:space="preserve">Ostali rashodi za službena putovanja </t>
  </si>
  <si>
    <t>Materijal i dijelovi za tekuće i investicijsko održavanje građevinskih objekata</t>
  </si>
  <si>
    <t>Materijal i dijelovi za tekuće i investicijsko održavanje postrojenja i opreme</t>
  </si>
  <si>
    <t>Sitni inventar</t>
  </si>
  <si>
    <t>Poštrina (pisma, tiskanice)</t>
  </si>
  <si>
    <t>Usluge tekućeg i investicijskog održavanja građevinskih objekata</t>
  </si>
  <si>
    <t>Ostale usluge tekućeg i investicijskog održavanja</t>
  </si>
  <si>
    <t xml:space="preserve">Ostale komunalne usluge </t>
  </si>
  <si>
    <t>Grafičke i tiskarske usluge, usluge kopiranja i uvezivanja i slično</t>
  </si>
  <si>
    <t>Glazbeni instrumenti i oprema</t>
  </si>
  <si>
    <t>Uredski namještaj</t>
  </si>
  <si>
    <t>Usluge platnog prometa</t>
  </si>
  <si>
    <t>Usluge banaka</t>
  </si>
  <si>
    <t>Međunarodne članarine</t>
  </si>
  <si>
    <t>Upravne i administrativne pristojbe</t>
  </si>
  <si>
    <t xml:space="preserve">Sudske pristojbe </t>
  </si>
  <si>
    <t xml:space="preserve">Javnobilježničke pristojbe </t>
  </si>
  <si>
    <t>Postrojenje i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</si>
</sst>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k_n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9" fillId="2" borderId="0" xfId="0" quotePrefix="1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0" fillId="0" borderId="3" xfId="0" applyFont="1" applyBorder="1"/>
    <xf numFmtId="0" fontId="0" fillId="0" borderId="0" xfId="0" applyFont="1"/>
    <xf numFmtId="0" fontId="0" fillId="0" borderId="0" xfId="0" applyFont="1" applyBorder="1"/>
    <xf numFmtId="0" fontId="0" fillId="2" borderId="0" xfId="0" applyFont="1" applyFill="1"/>
    <xf numFmtId="2" fontId="0" fillId="0" borderId="3" xfId="0" applyNumberFormat="1" applyFont="1" applyBorder="1"/>
    <xf numFmtId="4" fontId="6" fillId="3" borderId="3" xfId="0" applyNumberFormat="1" applyFont="1" applyFill="1" applyBorder="1" applyAlignment="1">
      <alignment horizontal="right"/>
    </xf>
    <xf numFmtId="164" fontId="0" fillId="0" borderId="3" xfId="0" applyNumberFormat="1" applyFont="1" applyBorder="1"/>
    <xf numFmtId="0" fontId="10" fillId="2" borderId="3" xfId="0" applyNumberFormat="1" applyFont="1" applyFill="1" applyBorder="1" applyAlignment="1" applyProtection="1">
      <alignment horizontal="left" vertical="center" wrapText="1"/>
    </xf>
    <xf numFmtId="2" fontId="0" fillId="0" borderId="3" xfId="0" applyNumberFormat="1" applyBorder="1"/>
    <xf numFmtId="0" fontId="1" fillId="0" borderId="0" xfId="0" applyFont="1" applyAlignment="1">
      <alignment horizontal="left" vertical="center"/>
    </xf>
    <xf numFmtId="0" fontId="1" fillId="0" borderId="3" xfId="0" applyFont="1" applyBorder="1"/>
    <xf numFmtId="0" fontId="1" fillId="0" borderId="0" xfId="0" applyFont="1"/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0" fillId="0" borderId="3" xfId="0" applyBorder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20" fillId="2" borderId="0" xfId="0" applyFont="1" applyFill="1"/>
    <xf numFmtId="0" fontId="20" fillId="0" borderId="0" xfId="0" applyFont="1" applyAlignment="1">
      <alignment horizontal="left" vertical="center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left" vertical="center"/>
    </xf>
    <xf numFmtId="0" fontId="12" fillId="2" borderId="0" xfId="0" applyFont="1" applyFill="1"/>
    <xf numFmtId="4" fontId="23" fillId="2" borderId="3" xfId="0" applyNumberFormat="1" applyFont="1" applyFill="1" applyBorder="1" applyAlignment="1">
      <alignment horizontal="right"/>
    </xf>
    <xf numFmtId="0" fontId="22" fillId="0" borderId="3" xfId="0" applyFont="1" applyBorder="1"/>
    <xf numFmtId="0" fontId="22" fillId="0" borderId="0" xfId="0" applyFont="1" applyBorder="1"/>
    <xf numFmtId="0" fontId="22" fillId="2" borderId="0" xfId="0" applyFont="1" applyFill="1"/>
    <xf numFmtId="4" fontId="11" fillId="3" borderId="3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>
      <alignment horizontal="right"/>
    </xf>
    <xf numFmtId="3" fontId="11" fillId="0" borderId="3" xfId="0" applyNumberFormat="1" applyFont="1" applyFill="1" applyBorder="1" applyAlignment="1">
      <alignment horizontal="right"/>
    </xf>
    <xf numFmtId="4" fontId="11" fillId="0" borderId="3" xfId="0" applyNumberFormat="1" applyFont="1" applyBorder="1" applyAlignment="1">
      <alignment horizontal="right"/>
    </xf>
    <xf numFmtId="4" fontId="11" fillId="3" borderId="3" xfId="0" applyNumberFormat="1" applyFont="1" applyFill="1" applyBorder="1" applyAlignment="1" applyProtection="1">
      <alignment horizontal="right" wrapText="1"/>
    </xf>
    <xf numFmtId="4" fontId="11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3" fontId="11" fillId="2" borderId="3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4" fontId="24" fillId="0" borderId="3" xfId="0" applyNumberFormat="1" applyFont="1" applyBorder="1"/>
    <xf numFmtId="4" fontId="25" fillId="0" borderId="3" xfId="0" applyNumberFormat="1" applyFont="1" applyBorder="1"/>
    <xf numFmtId="0" fontId="25" fillId="0" borderId="3" xfId="0" applyFont="1" applyBorder="1"/>
    <xf numFmtId="2" fontId="25" fillId="0" borderId="3" xfId="0" applyNumberFormat="1" applyFont="1" applyBorder="1"/>
    <xf numFmtId="2" fontId="24" fillId="0" borderId="3" xfId="0" applyNumberFormat="1" applyFont="1" applyBorder="1"/>
    <xf numFmtId="0" fontId="24" fillId="0" borderId="3" xfId="0" applyFont="1" applyBorder="1"/>
    <xf numFmtId="2" fontId="3" fillId="2" borderId="3" xfId="0" applyNumberFormat="1" applyFont="1" applyFill="1" applyBorder="1" applyAlignment="1">
      <alignment horizontal="right"/>
    </xf>
    <xf numFmtId="0" fontId="23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 indent="1"/>
    </xf>
    <xf numFmtId="4" fontId="0" fillId="0" borderId="3" xfId="0" applyNumberFormat="1" applyBorder="1"/>
    <xf numFmtId="4" fontId="0" fillId="0" borderId="0" xfId="0" applyNumberFormat="1"/>
    <xf numFmtId="4" fontId="0" fillId="0" borderId="0" xfId="0" applyNumberFormat="1" applyFont="1" applyAlignment="1">
      <alignment horizontal="left" vertical="center"/>
    </xf>
    <xf numFmtId="4" fontId="0" fillId="0" borderId="3" xfId="0" applyNumberFormat="1" applyFont="1" applyBorder="1" applyAlignment="1">
      <alignment horizontal="right"/>
    </xf>
    <xf numFmtId="4" fontId="0" fillId="0" borderId="3" xfId="0" applyNumberFormat="1" applyFont="1" applyBorder="1"/>
    <xf numFmtId="2" fontId="1" fillId="0" borderId="3" xfId="0" applyNumberFormat="1" applyFont="1" applyBorder="1"/>
    <xf numFmtId="2" fontId="6" fillId="2" borderId="3" xfId="0" applyNumberFormat="1" applyFont="1" applyFill="1" applyBorder="1" applyAlignment="1" applyProtection="1">
      <alignment horizontal="center" vertical="center" wrapText="1"/>
    </xf>
    <xf numFmtId="4" fontId="26" fillId="0" borderId="3" xfId="0" applyNumberFormat="1" applyFont="1" applyBorder="1"/>
    <xf numFmtId="3" fontId="27" fillId="2" borderId="3" xfId="0" applyNumberFormat="1" applyFont="1" applyFill="1" applyBorder="1" applyAlignment="1">
      <alignment horizontal="right"/>
    </xf>
    <xf numFmtId="4" fontId="28" fillId="2" borderId="3" xfId="0" applyNumberFormat="1" applyFont="1" applyFill="1" applyBorder="1" applyAlignment="1">
      <alignment horizontal="right"/>
    </xf>
    <xf numFmtId="3" fontId="24" fillId="2" borderId="3" xfId="0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>
      <alignment horizontal="right"/>
    </xf>
    <xf numFmtId="3" fontId="0" fillId="2" borderId="3" xfId="0" applyNumberFormat="1" applyFont="1" applyFill="1" applyBorder="1" applyAlignment="1">
      <alignment horizontal="right"/>
    </xf>
    <xf numFmtId="4" fontId="0" fillId="2" borderId="3" xfId="0" applyNumberFormat="1" applyFont="1" applyFill="1" applyBorder="1" applyAlignment="1">
      <alignment horizontal="right"/>
    </xf>
    <xf numFmtId="3" fontId="25" fillId="2" borderId="3" xfId="0" applyNumberFormat="1" applyFont="1" applyFill="1" applyBorder="1" applyAlignment="1">
      <alignment horizontal="right"/>
    </xf>
    <xf numFmtId="3" fontId="22" fillId="2" borderId="0" xfId="0" applyNumberFormat="1" applyFont="1" applyFill="1" applyBorder="1" applyAlignment="1">
      <alignment horizontal="right"/>
    </xf>
    <xf numFmtId="0" fontId="24" fillId="3" borderId="3" xfId="0" applyNumberFormat="1" applyFont="1" applyFill="1" applyBorder="1" applyAlignment="1" applyProtection="1">
      <alignment horizontal="center" vertical="center" wrapText="1"/>
    </xf>
    <xf numFmtId="0" fontId="29" fillId="3" borderId="3" xfId="0" applyNumberFormat="1" applyFont="1" applyFill="1" applyBorder="1" applyAlignment="1" applyProtection="1">
      <alignment horizontal="center" vertical="center" wrapText="1"/>
    </xf>
    <xf numFmtId="4" fontId="24" fillId="2" borderId="3" xfId="0" applyNumberFormat="1" applyFont="1" applyFill="1" applyBorder="1" applyAlignment="1">
      <alignment horizontal="right"/>
    </xf>
    <xf numFmtId="4" fontId="25" fillId="2" borderId="3" xfId="0" applyNumberFormat="1" applyFont="1" applyFill="1" applyBorder="1" applyAlignment="1">
      <alignment horizontal="right"/>
    </xf>
    <xf numFmtId="4" fontId="1" fillId="2" borderId="3" xfId="0" applyNumberFormat="1" applyFont="1" applyFill="1" applyBorder="1" applyAlignment="1">
      <alignment horizontal="right"/>
    </xf>
    <xf numFmtId="0" fontId="9" fillId="2" borderId="6" xfId="0" applyNumberFormat="1" applyFont="1" applyFill="1" applyBorder="1" applyAlignment="1" applyProtection="1">
      <alignment horizontal="left" vertical="center" wrapText="1" indent="1"/>
    </xf>
    <xf numFmtId="4" fontId="0" fillId="0" borderId="6" xfId="0" applyNumberFormat="1" applyBorder="1"/>
    <xf numFmtId="0" fontId="0" fillId="0" borderId="6" xfId="0" applyBorder="1"/>
    <xf numFmtId="4" fontId="26" fillId="3" borderId="3" xfId="0" applyNumberFormat="1" applyFont="1" applyFill="1" applyBorder="1"/>
    <xf numFmtId="4" fontId="6" fillId="2" borderId="3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vertical="center" wrapText="1"/>
    </xf>
    <xf numFmtId="0" fontId="30" fillId="2" borderId="3" xfId="0" quotePrefix="1" applyFont="1" applyFill="1" applyBorder="1" applyAlignment="1">
      <alignment vertical="center" wrapText="1"/>
    </xf>
    <xf numFmtId="0" fontId="34" fillId="3" borderId="3" xfId="0" applyNumberFormat="1" applyFont="1" applyFill="1" applyBorder="1" applyAlignment="1" applyProtection="1">
      <alignment horizontal="center" vertical="center" wrapText="1"/>
    </xf>
    <xf numFmtId="0" fontId="35" fillId="3" borderId="3" xfId="0" applyNumberFormat="1" applyFont="1" applyFill="1" applyBorder="1" applyAlignment="1" applyProtection="1">
      <alignment horizontal="center" vertical="center" wrapText="1"/>
    </xf>
    <xf numFmtId="0" fontId="35" fillId="4" borderId="3" xfId="0" applyNumberFormat="1" applyFont="1" applyFill="1" applyBorder="1" applyAlignment="1" applyProtection="1">
      <alignment horizontal="center" vertical="center" wrapText="1"/>
    </xf>
    <xf numFmtId="165" fontId="31" fillId="4" borderId="3" xfId="0" applyNumberFormat="1" applyFont="1" applyFill="1" applyBorder="1" applyAlignment="1">
      <alignment vertical="center"/>
    </xf>
    <xf numFmtId="0" fontId="20" fillId="4" borderId="3" xfId="0" applyFont="1" applyFill="1" applyBorder="1" applyAlignment="1">
      <alignment horizontal="center"/>
    </xf>
    <xf numFmtId="165" fontId="31" fillId="4" borderId="3" xfId="0" applyNumberFormat="1" applyFont="1" applyFill="1" applyBorder="1"/>
    <xf numFmtId="0" fontId="20" fillId="0" borderId="3" xfId="0" applyFont="1" applyBorder="1" applyAlignment="1">
      <alignment horizontal="center"/>
    </xf>
    <xf numFmtId="165" fontId="31" fillId="0" borderId="3" xfId="0" applyNumberFormat="1" applyFont="1" applyBorder="1"/>
    <xf numFmtId="0" fontId="12" fillId="0" borderId="3" xfId="0" applyFont="1" applyBorder="1" applyAlignment="1">
      <alignment horizontal="center"/>
    </xf>
    <xf numFmtId="165" fontId="36" fillId="0" borderId="3" xfId="0" applyNumberFormat="1" applyFont="1" applyBorder="1"/>
    <xf numFmtId="165" fontId="31" fillId="2" borderId="3" xfId="0" applyNumberFormat="1" applyFont="1" applyFill="1" applyBorder="1"/>
    <xf numFmtId="165" fontId="12" fillId="0" borderId="3" xfId="0" applyNumberFormat="1" applyFont="1" applyBorder="1"/>
    <xf numFmtId="0" fontId="20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165" fontId="36" fillId="2" borderId="3" xfId="0" applyNumberFormat="1" applyFont="1" applyFill="1" applyBorder="1"/>
    <xf numFmtId="0" fontId="20" fillId="4" borderId="3" xfId="0" applyFont="1" applyFill="1" applyBorder="1" applyAlignment="1">
      <alignment horizontal="center" vertical="center"/>
    </xf>
    <xf numFmtId="165" fontId="36" fillId="2" borderId="3" xfId="0" applyNumberFormat="1" applyFont="1" applyFill="1" applyBorder="1" applyAlignment="1">
      <alignment vertical="center"/>
    </xf>
    <xf numFmtId="0" fontId="12" fillId="5" borderId="3" xfId="0" applyFont="1" applyFill="1" applyBorder="1" applyAlignment="1">
      <alignment horizontal="center"/>
    </xf>
    <xf numFmtId="0" fontId="20" fillId="5" borderId="3" xfId="0" applyFont="1" applyFill="1" applyBorder="1" applyAlignment="1">
      <alignment horizontal="center"/>
    </xf>
    <xf numFmtId="165" fontId="20" fillId="0" borderId="3" xfId="0" applyNumberFormat="1" applyFont="1" applyBorder="1"/>
    <xf numFmtId="165" fontId="31" fillId="6" borderId="3" xfId="0" applyNumberFormat="1" applyFont="1" applyFill="1" applyBorder="1"/>
    <xf numFmtId="0" fontId="12" fillId="6" borderId="3" xfId="0" applyFont="1" applyFill="1" applyBorder="1" applyAlignment="1">
      <alignment horizontal="center"/>
    </xf>
    <xf numFmtId="165" fontId="31" fillId="4" borderId="3" xfId="0" applyNumberFormat="1" applyFont="1" applyFill="1" applyBorder="1" applyAlignment="1">
      <alignment horizontal="right" vertical="center"/>
    </xf>
    <xf numFmtId="165" fontId="31" fillId="0" borderId="3" xfId="0" applyNumberFormat="1" applyFont="1" applyBorder="1" applyAlignment="1">
      <alignment horizontal="right" vertical="center"/>
    </xf>
    <xf numFmtId="165" fontId="36" fillId="0" borderId="3" xfId="0" applyNumberFormat="1" applyFont="1" applyBorder="1" applyAlignment="1">
      <alignment horizontal="right" vertical="center"/>
    </xf>
    <xf numFmtId="165" fontId="31" fillId="2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right" vertical="center"/>
    </xf>
    <xf numFmtId="165" fontId="36" fillId="2" borderId="3" xfId="0" applyNumberFormat="1" applyFont="1" applyFill="1" applyBorder="1" applyAlignment="1">
      <alignment horizontal="right" vertical="center"/>
    </xf>
    <xf numFmtId="0" fontId="20" fillId="4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4" fontId="31" fillId="4" borderId="3" xfId="0" applyNumberFormat="1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165" fontId="36" fillId="2" borderId="3" xfId="0" applyNumberFormat="1" applyFont="1" applyFill="1" applyBorder="1" applyAlignment="1">
      <alignment horizontal="center" vertical="center"/>
    </xf>
    <xf numFmtId="0" fontId="19" fillId="2" borderId="5" xfId="0" applyNumberFormat="1" applyFont="1" applyFill="1" applyBorder="1" applyAlignment="1" applyProtection="1">
      <alignment horizontal="left"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11" fillId="3" borderId="3" xfId="0" quotePrefix="1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6" fillId="0" borderId="3" xfId="0" quotePrefix="1" applyFont="1" applyBorder="1" applyAlignment="1">
      <alignment horizont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/>
    </xf>
    <xf numFmtId="0" fontId="13" fillId="2" borderId="0" xfId="0" applyNumberFormat="1" applyFont="1" applyFill="1" applyBorder="1" applyAlignment="1" applyProtection="1">
      <alignment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12" fillId="2" borderId="0" xfId="0" applyFont="1" applyFill="1" applyAlignment="1">
      <alignment wrapText="1"/>
    </xf>
    <xf numFmtId="0" fontId="11" fillId="0" borderId="3" xfId="0" quotePrefix="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 applyProtection="1">
      <alignment vertical="center"/>
    </xf>
    <xf numFmtId="0" fontId="11" fillId="0" borderId="3" xfId="0" quotePrefix="1" applyNumberFormat="1" applyFont="1" applyFill="1" applyBorder="1" applyAlignment="1" applyProtection="1">
      <alignment horizontal="left" vertical="center" wrapText="1"/>
    </xf>
    <xf numFmtId="0" fontId="11" fillId="0" borderId="3" xfId="0" quotePrefix="1" applyFont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center"/>
    </xf>
    <xf numFmtId="0" fontId="32" fillId="3" borderId="1" xfId="0" applyNumberFormat="1" applyFont="1" applyFill="1" applyBorder="1" applyAlignment="1" applyProtection="1">
      <alignment horizontal="center" vertical="center" wrapText="1"/>
    </xf>
    <xf numFmtId="0" fontId="32" fillId="3" borderId="2" xfId="0" applyNumberFormat="1" applyFont="1" applyFill="1" applyBorder="1" applyAlignment="1" applyProtection="1">
      <alignment horizontal="center" vertical="center" wrapText="1"/>
    </xf>
    <xf numFmtId="0" fontId="32" fillId="3" borderId="4" xfId="0" applyNumberFormat="1" applyFont="1" applyFill="1" applyBorder="1" applyAlignment="1" applyProtection="1">
      <alignment horizontal="center" vertical="center" wrapText="1"/>
    </xf>
    <xf numFmtId="0" fontId="33" fillId="3" borderId="1" xfId="0" applyNumberFormat="1" applyFont="1" applyFill="1" applyBorder="1" applyAlignment="1" applyProtection="1">
      <alignment horizontal="center" vertical="center" wrapText="1"/>
    </xf>
    <xf numFmtId="0" fontId="33" fillId="3" borderId="2" xfId="0" applyNumberFormat="1" applyFont="1" applyFill="1" applyBorder="1" applyAlignment="1" applyProtection="1">
      <alignment horizontal="center" vertical="center" wrapText="1"/>
    </xf>
    <xf numFmtId="0" fontId="33" fillId="3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4"/>
  <sheetViews>
    <sheetView zoomScale="84" zoomScaleNormal="84" workbookViewId="0">
      <selection activeCell="I12" sqref="I12"/>
    </sheetView>
  </sheetViews>
  <sheetFormatPr defaultRowHeight="15" x14ac:dyDescent="0.25"/>
  <cols>
    <col min="6" max="9" width="25.28515625" customWidth="1"/>
    <col min="10" max="10" width="9.140625" customWidth="1"/>
  </cols>
  <sheetData>
    <row r="1" spans="2:11" ht="42" customHeight="1" x14ac:dyDescent="0.25">
      <c r="B1" s="183" t="s">
        <v>57</v>
      </c>
      <c r="C1" s="183"/>
      <c r="D1" s="183"/>
      <c r="E1" s="183"/>
      <c r="F1" s="183"/>
      <c r="G1" s="183"/>
      <c r="H1" s="183"/>
      <c r="I1" s="183"/>
      <c r="J1" s="183"/>
      <c r="K1" s="183"/>
    </row>
    <row r="2" spans="2:11" ht="15.75" x14ac:dyDescent="0.25">
      <c r="B2" s="183" t="s">
        <v>7</v>
      </c>
      <c r="C2" s="183"/>
      <c r="D2" s="183"/>
      <c r="E2" s="183"/>
      <c r="F2" s="183"/>
      <c r="G2" s="183"/>
      <c r="H2" s="183"/>
      <c r="I2" s="187"/>
      <c r="J2" s="187"/>
      <c r="K2" s="29"/>
    </row>
    <row r="3" spans="2:11" ht="19.5" customHeight="1" x14ac:dyDescent="0.25">
      <c r="B3" s="188"/>
      <c r="C3" s="188"/>
      <c r="D3" s="188"/>
      <c r="E3" s="30"/>
      <c r="F3" s="30"/>
      <c r="G3" s="30"/>
      <c r="H3" s="30"/>
      <c r="I3" s="31"/>
      <c r="J3" s="31"/>
      <c r="K3" s="29"/>
    </row>
    <row r="4" spans="2:11" ht="18" customHeight="1" x14ac:dyDescent="0.25">
      <c r="B4" s="183" t="s">
        <v>40</v>
      </c>
      <c r="C4" s="189"/>
      <c r="D4" s="189"/>
      <c r="E4" s="189"/>
      <c r="F4" s="189"/>
      <c r="G4" s="189"/>
      <c r="H4" s="189"/>
      <c r="I4" s="189"/>
      <c r="J4" s="189"/>
      <c r="K4" s="29"/>
    </row>
    <row r="5" spans="2:11" ht="18" customHeight="1" x14ac:dyDescent="0.25">
      <c r="B5" s="32"/>
      <c r="C5" s="33"/>
      <c r="D5" s="33"/>
      <c r="E5" s="33"/>
      <c r="F5" s="33"/>
      <c r="G5" s="33"/>
      <c r="H5" s="33"/>
      <c r="I5" s="33"/>
      <c r="J5" s="33"/>
      <c r="K5" s="29"/>
    </row>
    <row r="6" spans="2:11" x14ac:dyDescent="0.25">
      <c r="B6" s="170" t="s">
        <v>48</v>
      </c>
      <c r="C6" s="170"/>
      <c r="D6" s="170"/>
      <c r="E6" s="170"/>
      <c r="F6" s="170"/>
      <c r="G6" s="34"/>
      <c r="H6" s="34"/>
      <c r="I6" s="34"/>
      <c r="J6" s="35"/>
      <c r="K6" s="29"/>
    </row>
    <row r="7" spans="2:11" ht="25.5" x14ac:dyDescent="0.25">
      <c r="B7" s="184" t="s">
        <v>6</v>
      </c>
      <c r="C7" s="184"/>
      <c r="D7" s="184"/>
      <c r="E7" s="184"/>
      <c r="F7" s="184"/>
      <c r="G7" s="20" t="s">
        <v>197</v>
      </c>
      <c r="H7" s="1" t="s">
        <v>217</v>
      </c>
      <c r="I7" s="20" t="s">
        <v>218</v>
      </c>
      <c r="J7" s="1" t="s">
        <v>10</v>
      </c>
      <c r="K7" s="1" t="s">
        <v>31</v>
      </c>
    </row>
    <row r="8" spans="2:11" s="21" customFormat="1" ht="25.5" x14ac:dyDescent="0.2">
      <c r="B8" s="184">
        <v>1</v>
      </c>
      <c r="C8" s="184"/>
      <c r="D8" s="184"/>
      <c r="E8" s="184"/>
      <c r="F8" s="184"/>
      <c r="G8" s="20">
        <v>2</v>
      </c>
      <c r="H8" s="1">
        <v>3</v>
      </c>
      <c r="I8" s="1">
        <v>5</v>
      </c>
      <c r="J8" s="1" t="s">
        <v>12</v>
      </c>
      <c r="K8" s="1" t="s">
        <v>13</v>
      </c>
    </row>
    <row r="9" spans="2:11" x14ac:dyDescent="0.25">
      <c r="B9" s="185" t="s">
        <v>0</v>
      </c>
      <c r="C9" s="182"/>
      <c r="D9" s="182"/>
      <c r="E9" s="182"/>
      <c r="F9" s="186"/>
      <c r="G9" s="91">
        <v>601663.65</v>
      </c>
      <c r="H9" s="91">
        <v>849399.65</v>
      </c>
      <c r="I9" s="91">
        <v>681342.33</v>
      </c>
      <c r="J9" s="48">
        <f>I9/G9*100</f>
        <v>113.24306030454056</v>
      </c>
      <c r="K9" s="14"/>
    </row>
    <row r="10" spans="2:11" x14ac:dyDescent="0.25">
      <c r="B10" s="185" t="s">
        <v>33</v>
      </c>
      <c r="C10" s="182"/>
      <c r="D10" s="182"/>
      <c r="E10" s="182"/>
      <c r="F10" s="186"/>
      <c r="G10" s="91">
        <v>601663.65</v>
      </c>
      <c r="H10" s="91">
        <v>849399.65</v>
      </c>
      <c r="I10" s="91">
        <v>681342.33</v>
      </c>
      <c r="J10" s="48">
        <f>I10/G10*100</f>
        <v>113.24306030454056</v>
      </c>
      <c r="K10" s="14"/>
    </row>
    <row r="11" spans="2:11" x14ac:dyDescent="0.25">
      <c r="B11" s="190" t="s">
        <v>34</v>
      </c>
      <c r="C11" s="191"/>
      <c r="D11" s="191"/>
      <c r="E11" s="191"/>
      <c r="F11" s="191"/>
      <c r="G11" s="93"/>
      <c r="H11" s="92"/>
      <c r="I11" s="93"/>
      <c r="J11" s="48"/>
      <c r="K11" s="15"/>
    </row>
    <row r="12" spans="2:11" x14ac:dyDescent="0.25">
      <c r="B12" s="171" t="s">
        <v>1</v>
      </c>
      <c r="C12" s="172"/>
      <c r="D12" s="172"/>
      <c r="E12" s="172"/>
      <c r="F12" s="173"/>
      <c r="G12" s="91">
        <f>G13+G14</f>
        <v>636821.27</v>
      </c>
      <c r="H12" s="91">
        <v>849400</v>
      </c>
      <c r="I12" s="133">
        <v>770223.24</v>
      </c>
      <c r="J12" s="48">
        <f>I12/G12*100</f>
        <v>120.94810212604865</v>
      </c>
      <c r="K12" s="14"/>
    </row>
    <row r="13" spans="2:11" x14ac:dyDescent="0.25">
      <c r="B13" s="192" t="s">
        <v>35</v>
      </c>
      <c r="C13" s="180"/>
      <c r="D13" s="180"/>
      <c r="E13" s="180"/>
      <c r="F13" s="180"/>
      <c r="G13" s="92">
        <v>610603.41</v>
      </c>
      <c r="H13" s="92">
        <v>832100</v>
      </c>
      <c r="I13" s="116">
        <v>757819.63</v>
      </c>
      <c r="J13" s="134">
        <f>I13/G13*100</f>
        <v>124.10995706689552</v>
      </c>
      <c r="K13" s="16"/>
    </row>
    <row r="14" spans="2:11" x14ac:dyDescent="0.25">
      <c r="B14" s="193" t="s">
        <v>36</v>
      </c>
      <c r="C14" s="191"/>
      <c r="D14" s="191"/>
      <c r="E14" s="191"/>
      <c r="F14" s="191"/>
      <c r="G14" s="94">
        <v>26217.86</v>
      </c>
      <c r="H14" s="94">
        <v>17301</v>
      </c>
      <c r="I14" s="116">
        <v>12403.61</v>
      </c>
      <c r="J14" s="134">
        <f>I14/G14*100</f>
        <v>47.309772803729977</v>
      </c>
      <c r="K14" s="16"/>
    </row>
    <row r="15" spans="2:11" x14ac:dyDescent="0.25">
      <c r="B15" s="181" t="s">
        <v>45</v>
      </c>
      <c r="C15" s="182"/>
      <c r="D15" s="182"/>
      <c r="E15" s="182"/>
      <c r="F15" s="182"/>
      <c r="G15" s="95">
        <v>73101.23</v>
      </c>
      <c r="H15" s="91">
        <v>0</v>
      </c>
      <c r="I15" s="95">
        <v>36081.72</v>
      </c>
      <c r="J15" s="48">
        <f>I15/G15*100</f>
        <v>49.35856756445822</v>
      </c>
      <c r="K15" s="13"/>
    </row>
    <row r="16" spans="2:11" ht="18" x14ac:dyDescent="0.25">
      <c r="B16" s="30"/>
      <c r="C16" s="36"/>
      <c r="D16" s="36"/>
      <c r="E16" s="36"/>
      <c r="F16" s="36"/>
      <c r="G16" s="36"/>
      <c r="H16" s="36"/>
      <c r="I16" s="37"/>
      <c r="J16" s="37"/>
      <c r="K16" s="37"/>
    </row>
    <row r="17" spans="2:22" ht="18" customHeight="1" x14ac:dyDescent="0.25">
      <c r="B17" s="170" t="s">
        <v>44</v>
      </c>
      <c r="C17" s="170"/>
      <c r="D17" s="170"/>
      <c r="E17" s="170"/>
      <c r="F17" s="170"/>
      <c r="G17" s="36"/>
      <c r="H17" s="36"/>
      <c r="I17" s="37"/>
      <c r="J17" s="37"/>
      <c r="K17" s="37"/>
    </row>
    <row r="18" spans="2:22" ht="25.5" x14ac:dyDescent="0.25">
      <c r="B18" s="184" t="s">
        <v>6</v>
      </c>
      <c r="C18" s="184"/>
      <c r="D18" s="184"/>
      <c r="E18" s="184"/>
      <c r="F18" s="184"/>
      <c r="G18" s="20" t="s">
        <v>196</v>
      </c>
      <c r="H18" s="1" t="s">
        <v>217</v>
      </c>
      <c r="I18" s="20" t="s">
        <v>219</v>
      </c>
      <c r="J18" s="1" t="s">
        <v>10</v>
      </c>
      <c r="K18" s="1" t="s">
        <v>31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2:22" s="21" customFormat="1" ht="25.5" x14ac:dyDescent="0.2">
      <c r="B19" s="184">
        <v>1</v>
      </c>
      <c r="C19" s="184"/>
      <c r="D19" s="184"/>
      <c r="E19" s="184"/>
      <c r="F19" s="184"/>
      <c r="G19" s="20">
        <v>2</v>
      </c>
      <c r="H19" s="1">
        <v>3</v>
      </c>
      <c r="I19" s="1">
        <v>5</v>
      </c>
      <c r="J19" s="1" t="s">
        <v>12</v>
      </c>
      <c r="K19" s="1" t="s">
        <v>13</v>
      </c>
    </row>
    <row r="20" spans="2:22" ht="15.75" customHeight="1" x14ac:dyDescent="0.25">
      <c r="B20" s="179" t="s">
        <v>37</v>
      </c>
      <c r="C20" s="179"/>
      <c r="D20" s="179"/>
      <c r="E20" s="179"/>
      <c r="F20" s="179"/>
      <c r="G20" s="94">
        <v>0</v>
      </c>
      <c r="H20" s="94">
        <v>0</v>
      </c>
      <c r="I20" s="94">
        <v>0</v>
      </c>
      <c r="J20" s="115">
        <v>0</v>
      </c>
      <c r="K20" s="12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2:22" x14ac:dyDescent="0.25">
      <c r="B21" s="179" t="s">
        <v>38</v>
      </c>
      <c r="C21" s="180"/>
      <c r="D21" s="180"/>
      <c r="E21" s="180"/>
      <c r="F21" s="180"/>
      <c r="G21" s="94">
        <v>0</v>
      </c>
      <c r="H21" s="94">
        <v>0</v>
      </c>
      <c r="I21" s="94">
        <v>0</v>
      </c>
      <c r="J21" s="115">
        <v>0</v>
      </c>
      <c r="K21" s="12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2:22" s="29" customFormat="1" ht="15" customHeight="1" x14ac:dyDescent="0.25">
      <c r="B22" s="178" t="s">
        <v>39</v>
      </c>
      <c r="C22" s="178"/>
      <c r="D22" s="178"/>
      <c r="E22" s="178"/>
      <c r="F22" s="178"/>
      <c r="G22" s="94">
        <v>0</v>
      </c>
      <c r="H22" s="94">
        <v>0</v>
      </c>
      <c r="I22" s="94">
        <v>0</v>
      </c>
      <c r="J22" s="115">
        <v>0</v>
      </c>
      <c r="K22" s="14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2:22" s="29" customFormat="1" ht="15" customHeight="1" x14ac:dyDescent="0.25">
      <c r="B23" s="178" t="s">
        <v>41</v>
      </c>
      <c r="C23" s="178"/>
      <c r="D23" s="178"/>
      <c r="E23" s="178"/>
      <c r="F23" s="178"/>
      <c r="G23" s="94">
        <v>108258.85</v>
      </c>
      <c r="H23" s="94">
        <v>73101.23</v>
      </c>
      <c r="I23" s="94">
        <v>73101.23</v>
      </c>
      <c r="J23" s="115">
        <f t="shared" ref="J23:J24" si="0">I23/G23*100</f>
        <v>67.524484141481267</v>
      </c>
      <c r="K23" s="14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2:22" x14ac:dyDescent="0.25">
      <c r="B24" s="181" t="s">
        <v>47</v>
      </c>
      <c r="C24" s="182"/>
      <c r="D24" s="182"/>
      <c r="E24" s="182"/>
      <c r="F24" s="182"/>
      <c r="G24" s="94">
        <v>73101.23</v>
      </c>
      <c r="H24" s="94">
        <v>0</v>
      </c>
      <c r="I24" s="94">
        <v>36081.72</v>
      </c>
      <c r="J24" s="115">
        <f t="shared" si="0"/>
        <v>49.35856756445822</v>
      </c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2:22" ht="11.25" customHeight="1" x14ac:dyDescent="0.25">
      <c r="B25" s="38"/>
      <c r="C25" s="39"/>
      <c r="D25" s="39"/>
      <c r="E25" s="39"/>
      <c r="F25" s="39"/>
      <c r="G25" s="40"/>
      <c r="H25" s="40"/>
      <c r="I25" s="40"/>
      <c r="J25" s="40"/>
      <c r="K25" s="29"/>
    </row>
    <row r="26" spans="2:22" ht="23.25" customHeight="1" x14ac:dyDescent="0.25">
      <c r="B26" s="177" t="s">
        <v>46</v>
      </c>
      <c r="C26" s="177"/>
      <c r="D26" s="177"/>
      <c r="E26" s="177"/>
      <c r="F26" s="177"/>
      <c r="G26" s="177"/>
      <c r="H26" s="177"/>
      <c r="I26" s="177"/>
      <c r="J26" s="177"/>
      <c r="K26" s="177"/>
    </row>
    <row r="27" spans="2:22" ht="15.75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2:22" x14ac:dyDescent="0.25">
      <c r="B28" s="174" t="s">
        <v>52</v>
      </c>
      <c r="C28" s="174"/>
      <c r="D28" s="174"/>
      <c r="E28" s="174"/>
      <c r="F28" s="174"/>
      <c r="G28" s="174"/>
      <c r="H28" s="174"/>
      <c r="I28" s="174"/>
      <c r="J28" s="174"/>
      <c r="K28" s="174"/>
    </row>
    <row r="29" spans="2:22" x14ac:dyDescent="0.25">
      <c r="B29" s="174" t="s">
        <v>53</v>
      </c>
      <c r="C29" s="174"/>
      <c r="D29" s="174"/>
      <c r="E29" s="174"/>
      <c r="F29" s="174"/>
      <c r="G29" s="174"/>
      <c r="H29" s="174"/>
      <c r="I29" s="174"/>
      <c r="J29" s="174"/>
      <c r="K29" s="174"/>
    </row>
    <row r="30" spans="2:22" ht="15" customHeight="1" x14ac:dyDescent="0.25">
      <c r="B30" s="174" t="s">
        <v>55</v>
      </c>
      <c r="C30" s="174"/>
      <c r="D30" s="174"/>
      <c r="E30" s="174"/>
      <c r="F30" s="174"/>
      <c r="G30" s="174"/>
      <c r="H30" s="174"/>
      <c r="I30" s="174"/>
      <c r="J30" s="174"/>
      <c r="K30" s="174"/>
    </row>
    <row r="31" spans="2:22" ht="36.75" customHeight="1" x14ac:dyDescent="0.25">
      <c r="B31" s="174"/>
      <c r="C31" s="174"/>
      <c r="D31" s="174"/>
      <c r="E31" s="174"/>
      <c r="F31" s="174"/>
      <c r="G31" s="174"/>
      <c r="H31" s="174"/>
      <c r="I31" s="174"/>
      <c r="J31" s="174"/>
      <c r="K31" s="174"/>
    </row>
    <row r="32" spans="2:22" x14ac:dyDescent="0.25">
      <c r="B32" s="176"/>
      <c r="C32" s="176"/>
      <c r="D32" s="176"/>
      <c r="E32" s="176"/>
      <c r="F32" s="176"/>
      <c r="G32" s="176"/>
      <c r="H32" s="176"/>
      <c r="I32" s="176"/>
      <c r="J32" s="176"/>
    </row>
    <row r="33" spans="2:11" ht="15" customHeight="1" x14ac:dyDescent="0.25">
      <c r="B33" s="175" t="s">
        <v>56</v>
      </c>
      <c r="C33" s="175"/>
      <c r="D33" s="175"/>
      <c r="E33" s="175"/>
      <c r="F33" s="175"/>
      <c r="G33" s="175"/>
      <c r="H33" s="175"/>
      <c r="I33" s="175"/>
      <c r="J33" s="175"/>
      <c r="K33" s="175"/>
    </row>
    <row r="34" spans="2:11" x14ac:dyDescent="0.25">
      <c r="B34" s="175"/>
      <c r="C34" s="175"/>
      <c r="D34" s="175"/>
      <c r="E34" s="175"/>
      <c r="F34" s="175"/>
      <c r="G34" s="175"/>
      <c r="H34" s="175"/>
      <c r="I34" s="175"/>
      <c r="J34" s="175"/>
      <c r="K34" s="175"/>
    </row>
  </sheetData>
  <mergeCells count="29">
    <mergeCell ref="B1:K1"/>
    <mergeCell ref="B6:F6"/>
    <mergeCell ref="B18:F18"/>
    <mergeCell ref="B19:F19"/>
    <mergeCell ref="B20:F20"/>
    <mergeCell ref="B8:F8"/>
    <mergeCell ref="B9:F9"/>
    <mergeCell ref="B10:F10"/>
    <mergeCell ref="B2:J2"/>
    <mergeCell ref="B7:F7"/>
    <mergeCell ref="B3:D3"/>
    <mergeCell ref="B4:J4"/>
    <mergeCell ref="B11:F11"/>
    <mergeCell ref="B15:F15"/>
    <mergeCell ref="B13:F13"/>
    <mergeCell ref="B14:F14"/>
    <mergeCell ref="B17:F17"/>
    <mergeCell ref="B12:F12"/>
    <mergeCell ref="B28:K28"/>
    <mergeCell ref="B30:K31"/>
    <mergeCell ref="B33:K34"/>
    <mergeCell ref="B32:F32"/>
    <mergeCell ref="G32:J32"/>
    <mergeCell ref="B26:K26"/>
    <mergeCell ref="B22:F22"/>
    <mergeCell ref="B21:F21"/>
    <mergeCell ref="B23:F23"/>
    <mergeCell ref="B24:F24"/>
    <mergeCell ref="B29:K29"/>
  </mergeCell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3"/>
  <sheetViews>
    <sheetView topLeftCell="A61" zoomScale="90" zoomScaleNormal="90" workbookViewId="0">
      <selection activeCell="I39" sqref="I39"/>
    </sheetView>
  </sheetViews>
  <sheetFormatPr defaultRowHeight="15" x14ac:dyDescent="0.25"/>
  <cols>
    <col min="1" max="1" width="1.140625" customWidth="1"/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52.140625" customWidth="1"/>
    <col min="7" max="9" width="25.28515625" customWidth="1"/>
    <col min="10" max="11" width="15.7109375" customWidth="1"/>
  </cols>
  <sheetData>
    <row r="1" spans="2:11" ht="18" customHeight="1" x14ac:dyDescent="0.25">
      <c r="B1" s="2"/>
      <c r="C1" s="2"/>
      <c r="D1" s="2"/>
      <c r="E1" s="11"/>
      <c r="F1" s="2"/>
      <c r="G1" s="2"/>
      <c r="H1" s="2"/>
      <c r="I1" s="2"/>
      <c r="J1" s="2"/>
    </row>
    <row r="2" spans="2:11" ht="15.75" customHeight="1" x14ac:dyDescent="0.25">
      <c r="B2" s="183" t="s">
        <v>7</v>
      </c>
      <c r="C2" s="183"/>
      <c r="D2" s="183"/>
      <c r="E2" s="183"/>
      <c r="F2" s="183"/>
      <c r="G2" s="183"/>
      <c r="H2" s="183"/>
      <c r="I2" s="183"/>
      <c r="J2" s="183"/>
      <c r="K2" s="183"/>
    </row>
    <row r="3" spans="2:11" ht="18" x14ac:dyDescent="0.25">
      <c r="B3" s="30"/>
      <c r="C3" s="30"/>
      <c r="D3" s="30"/>
      <c r="E3" s="30"/>
      <c r="F3" s="30"/>
      <c r="G3" s="30"/>
      <c r="H3" s="30"/>
      <c r="I3" s="31"/>
      <c r="J3" s="31"/>
      <c r="K3" s="29"/>
    </row>
    <row r="4" spans="2:11" ht="18" customHeight="1" x14ac:dyDescent="0.25">
      <c r="B4" s="183" t="s">
        <v>43</v>
      </c>
      <c r="C4" s="183"/>
      <c r="D4" s="183"/>
      <c r="E4" s="183"/>
      <c r="F4" s="183"/>
      <c r="G4" s="183"/>
      <c r="H4" s="183"/>
      <c r="I4" s="183"/>
      <c r="J4" s="183"/>
      <c r="K4" s="183"/>
    </row>
    <row r="5" spans="2:11" ht="18" x14ac:dyDescent="0.25">
      <c r="B5" s="30"/>
      <c r="C5" s="30"/>
      <c r="D5" s="30"/>
      <c r="E5" s="30"/>
      <c r="F5" s="30"/>
      <c r="G5" s="30"/>
      <c r="H5" s="30"/>
      <c r="I5" s="31"/>
      <c r="J5" s="31"/>
      <c r="K5" s="29"/>
    </row>
    <row r="6" spans="2:11" ht="15.75" customHeight="1" x14ac:dyDescent="0.25">
      <c r="B6" s="183" t="s">
        <v>11</v>
      </c>
      <c r="C6" s="183"/>
      <c r="D6" s="183"/>
      <c r="E6" s="183"/>
      <c r="F6" s="183"/>
      <c r="G6" s="183"/>
      <c r="H6" s="183"/>
      <c r="I6" s="183"/>
      <c r="J6" s="183"/>
      <c r="K6" s="183"/>
    </row>
    <row r="7" spans="2:11" ht="18" x14ac:dyDescent="0.25">
      <c r="B7" s="30"/>
      <c r="C7" s="30"/>
      <c r="D7" s="30"/>
      <c r="E7" s="30"/>
      <c r="F7" s="30"/>
      <c r="G7" s="30"/>
      <c r="H7" s="30"/>
      <c r="I7" s="31"/>
      <c r="J7" s="31"/>
      <c r="K7" s="29"/>
    </row>
    <row r="8" spans="2:11" ht="32.25" customHeight="1" x14ac:dyDescent="0.25">
      <c r="B8" s="194" t="s">
        <v>6</v>
      </c>
      <c r="C8" s="195"/>
      <c r="D8" s="195"/>
      <c r="E8" s="195"/>
      <c r="F8" s="196"/>
      <c r="G8" s="27" t="s">
        <v>196</v>
      </c>
      <c r="H8" s="27" t="s">
        <v>217</v>
      </c>
      <c r="I8" s="27" t="s">
        <v>218</v>
      </c>
      <c r="J8" s="27" t="s">
        <v>10</v>
      </c>
      <c r="K8" s="27" t="s">
        <v>31</v>
      </c>
    </row>
    <row r="9" spans="2:11" s="21" customFormat="1" ht="11.25" x14ac:dyDescent="0.2">
      <c r="B9" s="197">
        <v>1</v>
      </c>
      <c r="C9" s="198"/>
      <c r="D9" s="198"/>
      <c r="E9" s="198"/>
      <c r="F9" s="199"/>
      <c r="G9" s="28">
        <v>2</v>
      </c>
      <c r="H9" s="28">
        <v>3</v>
      </c>
      <c r="I9" s="28">
        <v>5</v>
      </c>
      <c r="J9" s="28" t="s">
        <v>12</v>
      </c>
      <c r="K9" s="28" t="s">
        <v>13</v>
      </c>
    </row>
    <row r="10" spans="2:11" s="44" customFormat="1" x14ac:dyDescent="0.25">
      <c r="B10" s="5"/>
      <c r="C10" s="5"/>
      <c r="D10" s="5"/>
      <c r="E10" s="5"/>
      <c r="F10" s="5" t="s">
        <v>32</v>
      </c>
      <c r="G10" s="100">
        <v>601663.65</v>
      </c>
      <c r="H10" s="119">
        <v>849399.65</v>
      </c>
      <c r="I10" s="100">
        <v>681342.33</v>
      </c>
      <c r="J10" s="49">
        <f>I10/G10*100</f>
        <v>113.24306030454056</v>
      </c>
      <c r="K10" s="43"/>
    </row>
    <row r="11" spans="2:11" s="44" customFormat="1" ht="15.75" customHeight="1" x14ac:dyDescent="0.25">
      <c r="B11" s="5">
        <v>6</v>
      </c>
      <c r="C11" s="5"/>
      <c r="D11" s="5"/>
      <c r="E11" s="5"/>
      <c r="F11" s="5" t="s">
        <v>2</v>
      </c>
      <c r="G11" s="100">
        <v>601663.65</v>
      </c>
      <c r="H11" s="119">
        <f>H12+H22+H25</f>
        <v>776298.42</v>
      </c>
      <c r="I11" s="100">
        <v>681342.33</v>
      </c>
      <c r="J11" s="49">
        <f>I11/G11*100</f>
        <v>113.24306030454056</v>
      </c>
      <c r="K11" s="43"/>
    </row>
    <row r="12" spans="2:11" s="44" customFormat="1" ht="25.5" x14ac:dyDescent="0.25">
      <c r="B12" s="5"/>
      <c r="C12" s="9">
        <v>63</v>
      </c>
      <c r="D12" s="9"/>
      <c r="E12" s="9"/>
      <c r="F12" s="9" t="s">
        <v>14</v>
      </c>
      <c r="G12" s="100">
        <v>547261.52</v>
      </c>
      <c r="H12" s="119">
        <f>H13+H15</f>
        <v>686483</v>
      </c>
      <c r="I12" s="100">
        <v>612046.15</v>
      </c>
      <c r="J12" s="49">
        <f t="shared" ref="J12:J29" si="0">I12/G12*100</f>
        <v>111.83796551235687</v>
      </c>
      <c r="K12" s="43"/>
    </row>
    <row r="13" spans="2:11" s="44" customFormat="1" x14ac:dyDescent="0.25">
      <c r="B13" s="6"/>
      <c r="C13" s="6"/>
      <c r="D13" s="6">
        <v>636</v>
      </c>
      <c r="E13" s="6"/>
      <c r="F13" s="6" t="s">
        <v>58</v>
      </c>
      <c r="G13" s="101">
        <v>547261.52</v>
      </c>
      <c r="H13" s="120">
        <v>669228</v>
      </c>
      <c r="I13" s="101">
        <v>609311.15</v>
      </c>
      <c r="J13" s="49">
        <f t="shared" si="0"/>
        <v>111.33820444748244</v>
      </c>
      <c r="K13" s="43"/>
    </row>
    <row r="14" spans="2:11" s="44" customFormat="1" ht="25.5" customHeight="1" x14ac:dyDescent="0.25">
      <c r="B14" s="6"/>
      <c r="C14" s="6"/>
      <c r="D14" s="6"/>
      <c r="E14" s="6">
        <v>6361</v>
      </c>
      <c r="F14" s="23" t="s">
        <v>100</v>
      </c>
      <c r="G14" s="101">
        <v>547261.52</v>
      </c>
      <c r="H14" s="121">
        <v>669228</v>
      </c>
      <c r="I14" s="101">
        <v>609311.15</v>
      </c>
      <c r="J14" s="49">
        <f t="shared" si="0"/>
        <v>111.33820444748244</v>
      </c>
      <c r="K14" s="43"/>
    </row>
    <row r="15" spans="2:11" s="44" customFormat="1" x14ac:dyDescent="0.25">
      <c r="B15" s="66"/>
      <c r="C15" s="66"/>
      <c r="D15" s="66">
        <v>638</v>
      </c>
      <c r="E15" s="66"/>
      <c r="F15" s="76" t="s">
        <v>220</v>
      </c>
      <c r="G15" s="101">
        <v>0</v>
      </c>
      <c r="H15" s="120">
        <v>17255</v>
      </c>
      <c r="I15" s="101">
        <v>2735</v>
      </c>
      <c r="J15" s="49"/>
      <c r="K15" s="43"/>
    </row>
    <row r="16" spans="2:11" s="44" customFormat="1" x14ac:dyDescent="0.25">
      <c r="B16" s="6"/>
      <c r="C16" s="6"/>
      <c r="D16" s="6"/>
      <c r="E16" s="6">
        <v>6381</v>
      </c>
      <c r="F16" s="23" t="s">
        <v>105</v>
      </c>
      <c r="G16" s="101">
        <v>0</v>
      </c>
      <c r="H16" s="121">
        <v>17255</v>
      </c>
      <c r="I16" s="101">
        <v>2735</v>
      </c>
      <c r="J16" s="49"/>
      <c r="K16" s="43"/>
    </row>
    <row r="17" spans="2:11" s="44" customFormat="1" x14ac:dyDescent="0.25">
      <c r="B17" s="6"/>
      <c r="C17" s="6">
        <v>64</v>
      </c>
      <c r="D17" s="6"/>
      <c r="E17" s="6"/>
      <c r="F17" s="6" t="s">
        <v>59</v>
      </c>
      <c r="G17" s="102">
        <v>0.43</v>
      </c>
      <c r="H17" s="121">
        <v>0</v>
      </c>
      <c r="I17" s="105">
        <v>7.0000000000000007E-2</v>
      </c>
      <c r="J17" s="49">
        <f t="shared" si="0"/>
        <v>16.279069767441861</v>
      </c>
      <c r="K17" s="43"/>
    </row>
    <row r="18" spans="2:11" s="44" customFormat="1" x14ac:dyDescent="0.25">
      <c r="B18" s="6"/>
      <c r="C18" s="6"/>
      <c r="D18" s="6">
        <v>641</v>
      </c>
      <c r="E18" s="6"/>
      <c r="F18" s="6" t="s">
        <v>60</v>
      </c>
      <c r="G18" s="102">
        <v>0.43</v>
      </c>
      <c r="H18" s="122">
        <v>0</v>
      </c>
      <c r="I18" s="102">
        <v>7.0000000000000007E-2</v>
      </c>
      <c r="J18" s="49">
        <f t="shared" si="0"/>
        <v>16.279069767441861</v>
      </c>
      <c r="K18" s="43"/>
    </row>
    <row r="19" spans="2:11" s="44" customFormat="1" x14ac:dyDescent="0.25">
      <c r="B19" s="6"/>
      <c r="C19" s="6"/>
      <c r="D19" s="6"/>
      <c r="E19" s="6">
        <v>6413</v>
      </c>
      <c r="F19" s="6" t="s">
        <v>106</v>
      </c>
      <c r="G19" s="102">
        <v>0.43</v>
      </c>
      <c r="H19" s="121">
        <v>0</v>
      </c>
      <c r="I19" s="102">
        <v>7.0000000000000007E-2</v>
      </c>
      <c r="J19" s="49">
        <f t="shared" si="0"/>
        <v>16.279069767441861</v>
      </c>
      <c r="K19" s="43"/>
    </row>
    <row r="20" spans="2:11" s="44" customFormat="1" x14ac:dyDescent="0.25">
      <c r="B20" s="6"/>
      <c r="C20" s="6"/>
      <c r="D20" s="6"/>
      <c r="E20" s="6">
        <v>6419</v>
      </c>
      <c r="F20" s="6" t="s">
        <v>99</v>
      </c>
      <c r="G20" s="47">
        <v>0</v>
      </c>
      <c r="H20" s="121">
        <v>0</v>
      </c>
      <c r="I20" s="47">
        <v>0</v>
      </c>
      <c r="J20" s="49"/>
      <c r="K20" s="43"/>
    </row>
    <row r="21" spans="2:11" s="44" customFormat="1" ht="25.5" x14ac:dyDescent="0.25">
      <c r="B21" s="6"/>
      <c r="C21" s="6">
        <v>65</v>
      </c>
      <c r="D21" s="6"/>
      <c r="E21" s="6"/>
      <c r="F21" s="9" t="s">
        <v>61</v>
      </c>
      <c r="G21" s="100">
        <v>34408.699999999997</v>
      </c>
      <c r="H21" s="120">
        <v>62415</v>
      </c>
      <c r="I21" s="100">
        <v>41896.11</v>
      </c>
      <c r="J21" s="49">
        <f t="shared" si="0"/>
        <v>121.76022343186463</v>
      </c>
      <c r="K21" s="43"/>
    </row>
    <row r="22" spans="2:11" s="44" customFormat="1" x14ac:dyDescent="0.25">
      <c r="B22" s="6"/>
      <c r="C22" s="19"/>
      <c r="D22" s="6">
        <v>652</v>
      </c>
      <c r="E22" s="6"/>
      <c r="F22" s="9" t="s">
        <v>62</v>
      </c>
      <c r="G22" s="101">
        <v>34408.699999999997</v>
      </c>
      <c r="H22" s="121">
        <v>62415.42</v>
      </c>
      <c r="I22" s="100">
        <v>41896.11</v>
      </c>
      <c r="J22" s="49">
        <f t="shared" si="0"/>
        <v>121.76022343186463</v>
      </c>
      <c r="K22" s="43"/>
    </row>
    <row r="23" spans="2:11" s="44" customFormat="1" x14ac:dyDescent="0.25">
      <c r="B23" s="6"/>
      <c r="C23" s="19"/>
      <c r="D23" s="6"/>
      <c r="E23" s="6">
        <v>6526</v>
      </c>
      <c r="F23" s="9" t="s">
        <v>98</v>
      </c>
      <c r="G23" s="101">
        <v>34408.699999999997</v>
      </c>
      <c r="H23" s="121">
        <v>0</v>
      </c>
      <c r="I23" s="101">
        <v>41896.11</v>
      </c>
      <c r="J23" s="49">
        <f t="shared" si="0"/>
        <v>121.76022343186463</v>
      </c>
      <c r="K23" s="43"/>
    </row>
    <row r="24" spans="2:11" s="44" customFormat="1" x14ac:dyDescent="0.25">
      <c r="B24" s="6"/>
      <c r="C24" s="19"/>
      <c r="D24" s="6">
        <v>661</v>
      </c>
      <c r="E24" s="6"/>
      <c r="F24" s="9" t="s">
        <v>108</v>
      </c>
      <c r="G24" s="113">
        <v>0</v>
      </c>
      <c r="H24" s="121">
        <v>0</v>
      </c>
      <c r="I24" s="113">
        <v>0</v>
      </c>
      <c r="J24" s="49"/>
      <c r="K24" s="43"/>
    </row>
    <row r="25" spans="2:11" s="44" customFormat="1" ht="25.5" x14ac:dyDescent="0.25">
      <c r="B25" s="6"/>
      <c r="C25" s="19">
        <v>67</v>
      </c>
      <c r="D25" s="6"/>
      <c r="E25" s="6"/>
      <c r="F25" s="9" t="s">
        <v>63</v>
      </c>
      <c r="G25" s="100">
        <v>19993</v>
      </c>
      <c r="H25" s="119">
        <v>27400</v>
      </c>
      <c r="I25" s="100">
        <v>27400</v>
      </c>
      <c r="J25" s="49">
        <f t="shared" si="0"/>
        <v>137.04796678837593</v>
      </c>
      <c r="K25" s="43"/>
    </row>
    <row r="26" spans="2:11" s="44" customFormat="1" ht="25.5" x14ac:dyDescent="0.25">
      <c r="B26" s="6"/>
      <c r="C26" s="6"/>
      <c r="D26" s="6">
        <v>671</v>
      </c>
      <c r="E26" s="6"/>
      <c r="F26" s="9" t="s">
        <v>64</v>
      </c>
      <c r="G26" s="101">
        <v>19993</v>
      </c>
      <c r="H26" s="123">
        <v>27400</v>
      </c>
      <c r="I26" s="101">
        <v>27400</v>
      </c>
      <c r="J26" s="49">
        <f t="shared" si="0"/>
        <v>137.04796678837593</v>
      </c>
      <c r="K26" s="43"/>
    </row>
    <row r="27" spans="2:11" s="44" customFormat="1" ht="25.5" x14ac:dyDescent="0.25">
      <c r="B27" s="6"/>
      <c r="C27" s="6"/>
      <c r="D27" s="6"/>
      <c r="E27" s="6">
        <v>6711</v>
      </c>
      <c r="F27" s="9" t="s">
        <v>96</v>
      </c>
      <c r="G27" s="101">
        <v>19993</v>
      </c>
      <c r="H27" s="121">
        <v>0</v>
      </c>
      <c r="I27" s="101">
        <v>18500</v>
      </c>
      <c r="J27" s="49">
        <f t="shared" si="0"/>
        <v>92.532386335217325</v>
      </c>
      <c r="K27" s="43"/>
    </row>
    <row r="28" spans="2:11" s="44" customFormat="1" ht="25.5" x14ac:dyDescent="0.25">
      <c r="B28" s="6"/>
      <c r="C28" s="6"/>
      <c r="D28" s="6"/>
      <c r="E28" s="6">
        <v>6712</v>
      </c>
      <c r="F28" s="9" t="s">
        <v>97</v>
      </c>
      <c r="G28" s="88"/>
      <c r="H28" s="121">
        <v>0</v>
      </c>
      <c r="I28" s="112">
        <v>8900</v>
      </c>
      <c r="J28" s="49"/>
      <c r="K28" s="43"/>
    </row>
    <row r="29" spans="2:11" s="44" customFormat="1" x14ac:dyDescent="0.25">
      <c r="B29" s="19">
        <v>9</v>
      </c>
      <c r="C29" s="66"/>
      <c r="D29" s="66"/>
      <c r="E29" s="66"/>
      <c r="F29" s="70" t="s">
        <v>209</v>
      </c>
      <c r="G29" s="100">
        <v>89601</v>
      </c>
      <c r="H29" s="119">
        <v>73101.23</v>
      </c>
      <c r="I29" s="100">
        <v>36081.72</v>
      </c>
      <c r="J29" s="49">
        <f t="shared" si="0"/>
        <v>40.269327351257239</v>
      </c>
      <c r="K29" s="43"/>
    </row>
    <row r="30" spans="2:11" s="44" customFormat="1" x14ac:dyDescent="0.25">
      <c r="B30" s="6"/>
      <c r="C30" s="6"/>
      <c r="D30" s="6"/>
      <c r="E30" s="6">
        <v>9221</v>
      </c>
      <c r="F30" s="9" t="s">
        <v>137</v>
      </c>
      <c r="G30" s="101">
        <v>89601</v>
      </c>
      <c r="H30" s="123">
        <v>73101</v>
      </c>
      <c r="I30" s="101">
        <v>36081.72</v>
      </c>
      <c r="J30" s="49"/>
      <c r="K30" s="43"/>
    </row>
    <row r="31" spans="2:11" s="44" customFormat="1" x14ac:dyDescent="0.25">
      <c r="B31" s="41"/>
      <c r="C31" s="41"/>
      <c r="D31" s="41"/>
      <c r="E31" s="41"/>
      <c r="F31" s="42"/>
      <c r="G31" s="124"/>
      <c r="H31" s="124"/>
      <c r="I31" s="89"/>
      <c r="J31" s="45"/>
      <c r="K31" s="45"/>
    </row>
    <row r="32" spans="2:11" s="44" customFormat="1" x14ac:dyDescent="0.25">
      <c r="B32" s="41"/>
      <c r="C32" s="41"/>
      <c r="D32" s="41"/>
      <c r="E32" s="41"/>
      <c r="F32" s="42"/>
      <c r="G32" s="124"/>
      <c r="H32" s="124"/>
      <c r="I32" s="89"/>
      <c r="J32" s="45"/>
      <c r="K32" s="45"/>
    </row>
    <row r="33" spans="2:11" s="44" customFormat="1" ht="15.75" customHeight="1" x14ac:dyDescent="0.25">
      <c r="B33" s="46"/>
      <c r="C33" s="46"/>
      <c r="D33" s="46"/>
      <c r="E33" s="46"/>
      <c r="F33" s="46"/>
      <c r="G33" s="90"/>
      <c r="H33" s="90"/>
      <c r="I33" s="90"/>
      <c r="J33" s="46"/>
      <c r="K33" s="46"/>
    </row>
    <row r="34" spans="2:11" s="44" customFormat="1" ht="33" customHeight="1" x14ac:dyDescent="0.25">
      <c r="B34" s="194" t="s">
        <v>6</v>
      </c>
      <c r="C34" s="195"/>
      <c r="D34" s="195"/>
      <c r="E34" s="195"/>
      <c r="F34" s="196"/>
      <c r="G34" s="125" t="s">
        <v>197</v>
      </c>
      <c r="H34" s="125" t="s">
        <v>217</v>
      </c>
      <c r="I34" s="125" t="s">
        <v>218</v>
      </c>
      <c r="J34" s="126" t="s">
        <v>10</v>
      </c>
      <c r="K34" s="27" t="s">
        <v>31</v>
      </c>
    </row>
    <row r="35" spans="2:11" s="21" customFormat="1" x14ac:dyDescent="0.2">
      <c r="B35" s="197">
        <v>1</v>
      </c>
      <c r="C35" s="198"/>
      <c r="D35" s="198"/>
      <c r="E35" s="198"/>
      <c r="F35" s="199"/>
      <c r="G35" s="125">
        <v>2</v>
      </c>
      <c r="H35" s="125">
        <v>3</v>
      </c>
      <c r="I35" s="125">
        <v>5</v>
      </c>
      <c r="J35" s="126" t="s">
        <v>12</v>
      </c>
      <c r="K35" s="28" t="s">
        <v>13</v>
      </c>
    </row>
    <row r="36" spans="2:11" s="44" customFormat="1" x14ac:dyDescent="0.25">
      <c r="B36" s="5"/>
      <c r="C36" s="5"/>
      <c r="D36" s="5"/>
      <c r="E36" s="5"/>
      <c r="F36" s="5" t="s">
        <v>25</v>
      </c>
      <c r="G36" s="100">
        <v>636821.27</v>
      </c>
      <c r="H36" s="127">
        <f>H37+H74</f>
        <v>849400.5</v>
      </c>
      <c r="I36" s="100">
        <v>770223.24</v>
      </c>
      <c r="J36" s="47">
        <f>I36/G36*100</f>
        <v>120.94810212604865</v>
      </c>
      <c r="K36" s="43"/>
    </row>
    <row r="37" spans="2:11" s="44" customFormat="1" x14ac:dyDescent="0.25">
      <c r="B37" s="5">
        <v>3</v>
      </c>
      <c r="C37" s="5"/>
      <c r="D37" s="5"/>
      <c r="E37" s="5"/>
      <c r="F37" s="5" t="s">
        <v>3</v>
      </c>
      <c r="G37" s="100">
        <v>610603.41</v>
      </c>
      <c r="H37" s="127">
        <f>H38+H44+H71</f>
        <v>832100</v>
      </c>
      <c r="I37" s="100">
        <v>757819.63</v>
      </c>
      <c r="J37" s="47">
        <f>I37/G37*100</f>
        <v>124.10995706689552</v>
      </c>
      <c r="K37" s="43"/>
    </row>
    <row r="38" spans="2:11" s="44" customFormat="1" x14ac:dyDescent="0.25">
      <c r="B38" s="5"/>
      <c r="C38" s="9">
        <v>31</v>
      </c>
      <c r="D38" s="9"/>
      <c r="E38" s="9"/>
      <c r="F38" s="9" t="s">
        <v>4</v>
      </c>
      <c r="G38" s="127">
        <v>505064.11</v>
      </c>
      <c r="H38" s="119">
        <f>H39+H41+H42</f>
        <v>623300</v>
      </c>
      <c r="I38" s="100">
        <v>599027.9</v>
      </c>
      <c r="J38" s="47">
        <f t="shared" ref="J38:J49" si="1">I38/G38*100</f>
        <v>118.60432926029927</v>
      </c>
      <c r="K38" s="43"/>
    </row>
    <row r="39" spans="2:11" s="44" customFormat="1" x14ac:dyDescent="0.25">
      <c r="B39" s="6"/>
      <c r="C39" s="6"/>
      <c r="D39" s="6">
        <v>311</v>
      </c>
      <c r="E39" s="6"/>
      <c r="F39" s="6" t="s">
        <v>16</v>
      </c>
      <c r="G39" s="128">
        <v>405361.71</v>
      </c>
      <c r="H39" s="123">
        <v>520000</v>
      </c>
      <c r="I39" s="100">
        <v>494635.96</v>
      </c>
      <c r="J39" s="47">
        <f t="shared" si="1"/>
        <v>122.0233553879571</v>
      </c>
      <c r="K39" s="43"/>
    </row>
    <row r="40" spans="2:11" s="44" customFormat="1" x14ac:dyDescent="0.25">
      <c r="B40" s="6"/>
      <c r="C40" s="6"/>
      <c r="D40" s="6"/>
      <c r="E40" s="6">
        <v>3111</v>
      </c>
      <c r="F40" s="6" t="s">
        <v>76</v>
      </c>
      <c r="G40" s="128">
        <v>405361.71</v>
      </c>
      <c r="H40" s="121">
        <v>0</v>
      </c>
      <c r="I40" s="101">
        <v>494635.96</v>
      </c>
      <c r="J40" s="47">
        <f>I40/G40*100</f>
        <v>122.0233553879571</v>
      </c>
      <c r="K40" s="43"/>
    </row>
    <row r="41" spans="2:11" s="44" customFormat="1" x14ac:dyDescent="0.25">
      <c r="B41" s="6"/>
      <c r="C41" s="6"/>
      <c r="D41" s="6">
        <v>312</v>
      </c>
      <c r="E41" s="6"/>
      <c r="F41" s="6" t="s">
        <v>65</v>
      </c>
      <c r="G41" s="128">
        <v>32620.28</v>
      </c>
      <c r="H41" s="123">
        <v>21300</v>
      </c>
      <c r="I41" s="100">
        <v>22681.56</v>
      </c>
      <c r="J41" s="47">
        <f t="shared" si="1"/>
        <v>69.532082495919724</v>
      </c>
      <c r="K41" s="43"/>
    </row>
    <row r="42" spans="2:11" s="44" customFormat="1" x14ac:dyDescent="0.25">
      <c r="B42" s="6"/>
      <c r="C42" s="6"/>
      <c r="D42" s="6">
        <v>313</v>
      </c>
      <c r="E42" s="6"/>
      <c r="F42" s="6" t="s">
        <v>66</v>
      </c>
      <c r="G42" s="128">
        <v>67082.12</v>
      </c>
      <c r="H42" s="123">
        <v>82000</v>
      </c>
      <c r="I42" s="100">
        <v>81710.38</v>
      </c>
      <c r="J42" s="47">
        <f t="shared" si="1"/>
        <v>121.80649627650411</v>
      </c>
      <c r="K42" s="43"/>
    </row>
    <row r="43" spans="2:11" s="44" customFormat="1" x14ac:dyDescent="0.25">
      <c r="B43" s="6"/>
      <c r="C43" s="6"/>
      <c r="D43" s="6"/>
      <c r="E43" s="6">
        <v>3132</v>
      </c>
      <c r="F43" s="6" t="s">
        <v>77</v>
      </c>
      <c r="G43" s="128">
        <v>67082.12</v>
      </c>
      <c r="H43" s="121">
        <v>0</v>
      </c>
      <c r="I43" s="101">
        <v>81710.38</v>
      </c>
      <c r="J43" s="47">
        <f t="shared" si="1"/>
        <v>121.80649627650411</v>
      </c>
      <c r="K43" s="43"/>
    </row>
    <row r="44" spans="2:11" s="44" customFormat="1" x14ac:dyDescent="0.25">
      <c r="B44" s="6"/>
      <c r="C44" s="6">
        <v>32</v>
      </c>
      <c r="D44" s="6"/>
      <c r="E44" s="6"/>
      <c r="F44" s="6" t="s">
        <v>8</v>
      </c>
      <c r="G44" s="127">
        <v>104224.42</v>
      </c>
      <c r="H44" s="120">
        <f>H45+H49+H56+H66</f>
        <v>207530</v>
      </c>
      <c r="I44" s="100">
        <v>157496.13</v>
      </c>
      <c r="J44" s="47">
        <f t="shared" si="1"/>
        <v>151.11250319262993</v>
      </c>
      <c r="K44" s="43"/>
    </row>
    <row r="45" spans="2:11" s="44" customFormat="1" x14ac:dyDescent="0.25">
      <c r="B45" s="6"/>
      <c r="C45" s="6"/>
      <c r="D45" s="6">
        <v>321</v>
      </c>
      <c r="E45" s="6"/>
      <c r="F45" s="6" t="s">
        <v>17</v>
      </c>
      <c r="G45" s="127">
        <v>30166.81</v>
      </c>
      <c r="H45" s="120">
        <v>51679</v>
      </c>
      <c r="I45" s="100">
        <v>51620.22</v>
      </c>
      <c r="J45" s="47">
        <f t="shared" si="1"/>
        <v>171.11593834416036</v>
      </c>
      <c r="K45" s="43"/>
    </row>
    <row r="46" spans="2:11" s="44" customFormat="1" x14ac:dyDescent="0.25">
      <c r="B46" s="6"/>
      <c r="C46" s="6"/>
      <c r="D46" s="6"/>
      <c r="E46" s="6">
        <v>3211</v>
      </c>
      <c r="F46" s="6" t="s">
        <v>78</v>
      </c>
      <c r="G46" s="128">
        <v>11749.43</v>
      </c>
      <c r="H46" s="121">
        <v>0</v>
      </c>
      <c r="I46" s="101">
        <v>18883.439999999999</v>
      </c>
      <c r="J46" s="47">
        <f t="shared" si="1"/>
        <v>160.71792418866275</v>
      </c>
      <c r="K46" s="43"/>
    </row>
    <row r="47" spans="2:11" s="44" customFormat="1" x14ac:dyDescent="0.25">
      <c r="B47" s="6"/>
      <c r="C47" s="6"/>
      <c r="D47" s="6"/>
      <c r="E47" s="6">
        <v>3212</v>
      </c>
      <c r="F47" s="6" t="s">
        <v>79</v>
      </c>
      <c r="G47" s="128">
        <v>16572.38</v>
      </c>
      <c r="H47" s="121">
        <v>0</v>
      </c>
      <c r="I47" s="101">
        <v>21686.78</v>
      </c>
      <c r="J47" s="47">
        <f t="shared" si="1"/>
        <v>130.86098677438</v>
      </c>
      <c r="K47" s="43"/>
    </row>
    <row r="48" spans="2:11" s="44" customFormat="1" x14ac:dyDescent="0.25">
      <c r="B48" s="6"/>
      <c r="C48" s="6"/>
      <c r="D48" s="6"/>
      <c r="E48" s="6">
        <v>3213</v>
      </c>
      <c r="F48" s="6" t="s">
        <v>80</v>
      </c>
      <c r="G48" s="128">
        <v>1845</v>
      </c>
      <c r="H48" s="121">
        <v>0</v>
      </c>
      <c r="I48" s="103">
        <v>11050</v>
      </c>
      <c r="J48" s="47">
        <f t="shared" si="1"/>
        <v>598.91598915989164</v>
      </c>
      <c r="K48" s="43"/>
    </row>
    <row r="49" spans="2:11" s="44" customFormat="1" x14ac:dyDescent="0.25">
      <c r="B49" s="6"/>
      <c r="C49" s="19"/>
      <c r="D49" s="6">
        <v>322</v>
      </c>
      <c r="E49" s="6"/>
      <c r="F49" s="23" t="s">
        <v>67</v>
      </c>
      <c r="G49" s="127">
        <v>10892.1</v>
      </c>
      <c r="H49" s="129">
        <v>10729</v>
      </c>
      <c r="I49" s="100">
        <v>11774.11</v>
      </c>
      <c r="J49" s="47">
        <f t="shared" si="1"/>
        <v>108.0977038403981</v>
      </c>
      <c r="K49" s="43"/>
    </row>
    <row r="50" spans="2:11" s="44" customFormat="1" x14ac:dyDescent="0.25">
      <c r="B50" s="6"/>
      <c r="C50" s="19"/>
      <c r="D50" s="6"/>
      <c r="E50" s="6">
        <v>3221</v>
      </c>
      <c r="F50" s="23" t="s">
        <v>81</v>
      </c>
      <c r="G50" s="128">
        <v>6865.37</v>
      </c>
      <c r="H50" s="121">
        <v>0</v>
      </c>
      <c r="I50" s="101">
        <v>6523.1</v>
      </c>
      <c r="J50" s="47">
        <f>I50/G50*100</f>
        <v>95.014544008553088</v>
      </c>
      <c r="K50" s="43"/>
    </row>
    <row r="51" spans="2:11" s="44" customFormat="1" ht="13.5" customHeight="1" x14ac:dyDescent="0.25">
      <c r="B51" s="66"/>
      <c r="C51" s="19"/>
      <c r="D51" s="66"/>
      <c r="E51" s="66">
        <v>3222</v>
      </c>
      <c r="F51" s="76" t="s">
        <v>198</v>
      </c>
      <c r="G51" s="128">
        <v>68</v>
      </c>
      <c r="H51" s="121">
        <v>0</v>
      </c>
      <c r="I51" s="101">
        <v>0</v>
      </c>
      <c r="J51" s="47">
        <f>I51/G51*100</f>
        <v>0</v>
      </c>
      <c r="K51" s="43"/>
    </row>
    <row r="52" spans="2:11" s="44" customFormat="1" x14ac:dyDescent="0.25">
      <c r="B52" s="6"/>
      <c r="C52" s="19"/>
      <c r="D52" s="6"/>
      <c r="E52" s="6">
        <v>3223</v>
      </c>
      <c r="F52" s="23" t="s">
        <v>82</v>
      </c>
      <c r="G52" s="128">
        <v>2846.52</v>
      </c>
      <c r="H52" s="121">
        <v>0</v>
      </c>
      <c r="I52" s="101">
        <v>2940.77</v>
      </c>
      <c r="J52" s="47">
        <f t="shared" ref="J52:J77" si="2">I52/G52*100</f>
        <v>103.31106052302461</v>
      </c>
      <c r="K52" s="43"/>
    </row>
    <row r="53" spans="2:11" s="44" customFormat="1" ht="18" customHeight="1" x14ac:dyDescent="0.25">
      <c r="B53" s="6"/>
      <c r="C53" s="19"/>
      <c r="D53" s="6"/>
      <c r="E53" s="6">
        <v>3224</v>
      </c>
      <c r="F53" s="76" t="s">
        <v>83</v>
      </c>
      <c r="G53" s="128">
        <v>168.3</v>
      </c>
      <c r="H53" s="121">
        <v>0</v>
      </c>
      <c r="I53" s="102">
        <v>699.63</v>
      </c>
      <c r="J53" s="47">
        <f t="shared" si="2"/>
        <v>415.70409982174681</v>
      </c>
      <c r="K53" s="43"/>
    </row>
    <row r="54" spans="2:11" s="44" customFormat="1" ht="18" customHeight="1" x14ac:dyDescent="0.25">
      <c r="B54" s="66"/>
      <c r="C54" s="19"/>
      <c r="D54" s="66"/>
      <c r="E54" s="66">
        <v>3225</v>
      </c>
      <c r="F54" s="76" t="s">
        <v>199</v>
      </c>
      <c r="G54" s="128">
        <v>847.56</v>
      </c>
      <c r="H54" s="121">
        <v>0</v>
      </c>
      <c r="I54" s="102">
        <v>1610.61</v>
      </c>
      <c r="J54" s="47">
        <f t="shared" si="2"/>
        <v>190.02902449384115</v>
      </c>
      <c r="K54" s="43"/>
    </row>
    <row r="55" spans="2:11" s="44" customFormat="1" ht="18" customHeight="1" x14ac:dyDescent="0.25">
      <c r="B55" s="66"/>
      <c r="C55" s="19"/>
      <c r="D55" s="66"/>
      <c r="E55" s="66">
        <v>3227</v>
      </c>
      <c r="F55" s="76" t="s">
        <v>200</v>
      </c>
      <c r="G55" s="128">
        <v>96.35</v>
      </c>
      <c r="H55" s="121">
        <v>0</v>
      </c>
      <c r="I55" s="103">
        <v>0</v>
      </c>
      <c r="J55" s="47">
        <f t="shared" si="2"/>
        <v>0</v>
      </c>
      <c r="K55" s="43"/>
    </row>
    <row r="56" spans="2:11" s="44" customFormat="1" x14ac:dyDescent="0.25">
      <c r="B56" s="6"/>
      <c r="C56" s="19"/>
      <c r="D56" s="6">
        <v>323</v>
      </c>
      <c r="E56" s="6"/>
      <c r="F56" s="6" t="s">
        <v>68</v>
      </c>
      <c r="G56" s="127">
        <v>56288.52</v>
      </c>
      <c r="H56" s="120">
        <v>139134</v>
      </c>
      <c r="I56" s="100">
        <v>86143.09</v>
      </c>
      <c r="J56" s="47">
        <f t="shared" si="2"/>
        <v>153.03847036660409</v>
      </c>
      <c r="K56" s="43"/>
    </row>
    <row r="57" spans="2:11" s="44" customFormat="1" x14ac:dyDescent="0.25">
      <c r="B57" s="6"/>
      <c r="C57" s="19"/>
      <c r="D57" s="6"/>
      <c r="E57" s="6">
        <v>3231</v>
      </c>
      <c r="F57" s="6" t="s">
        <v>84</v>
      </c>
      <c r="G57" s="128">
        <v>1015.62</v>
      </c>
      <c r="H57" s="121">
        <v>0</v>
      </c>
      <c r="I57" s="102">
        <v>895.66</v>
      </c>
      <c r="J57" s="47">
        <f t="shared" si="2"/>
        <v>88.188495697209575</v>
      </c>
      <c r="K57" s="43"/>
    </row>
    <row r="58" spans="2:11" s="44" customFormat="1" x14ac:dyDescent="0.25">
      <c r="B58" s="6"/>
      <c r="C58" s="19"/>
      <c r="D58" s="6"/>
      <c r="E58" s="6">
        <v>3232</v>
      </c>
      <c r="F58" s="6" t="s">
        <v>85</v>
      </c>
      <c r="G58" s="128">
        <v>1718.93</v>
      </c>
      <c r="H58" s="121">
        <v>0</v>
      </c>
      <c r="I58" s="101">
        <v>38667.69</v>
      </c>
      <c r="J58" s="47">
        <f t="shared" si="2"/>
        <v>2249.520922899711</v>
      </c>
      <c r="K58" s="43"/>
    </row>
    <row r="59" spans="2:11" s="44" customFormat="1" x14ac:dyDescent="0.25">
      <c r="B59" s="6"/>
      <c r="C59" s="19"/>
      <c r="D59" s="6"/>
      <c r="E59" s="6">
        <v>3233</v>
      </c>
      <c r="F59" s="6" t="s">
        <v>86</v>
      </c>
      <c r="G59" s="128">
        <v>254.88</v>
      </c>
      <c r="H59" s="121">
        <v>0</v>
      </c>
      <c r="I59" s="102">
        <v>254.88</v>
      </c>
      <c r="J59" s="47">
        <f t="shared" si="2"/>
        <v>100</v>
      </c>
      <c r="K59" s="43"/>
    </row>
    <row r="60" spans="2:11" s="44" customFormat="1" x14ac:dyDescent="0.25">
      <c r="B60" s="6"/>
      <c r="C60" s="19"/>
      <c r="D60" s="6"/>
      <c r="E60" s="6">
        <v>3234</v>
      </c>
      <c r="F60" s="6" t="s">
        <v>87</v>
      </c>
      <c r="G60" s="128">
        <v>180.41</v>
      </c>
      <c r="H60" s="121">
        <v>0</v>
      </c>
      <c r="I60" s="103">
        <v>264.7</v>
      </c>
      <c r="J60" s="47">
        <f t="shared" si="2"/>
        <v>146.72135690926223</v>
      </c>
      <c r="K60" s="43"/>
    </row>
    <row r="61" spans="2:11" s="44" customFormat="1" x14ac:dyDescent="0.25">
      <c r="B61" s="6"/>
      <c r="C61" s="19"/>
      <c r="D61" s="6"/>
      <c r="E61" s="6">
        <v>3235</v>
      </c>
      <c r="F61" s="6" t="s">
        <v>88</v>
      </c>
      <c r="G61" s="128">
        <v>3185.4</v>
      </c>
      <c r="H61" s="121">
        <v>0</v>
      </c>
      <c r="I61" s="101">
        <v>3185.4</v>
      </c>
      <c r="J61" s="47">
        <f t="shared" si="2"/>
        <v>100</v>
      </c>
      <c r="K61" s="43"/>
    </row>
    <row r="62" spans="2:11" s="44" customFormat="1" x14ac:dyDescent="0.25">
      <c r="B62" s="6"/>
      <c r="C62" s="19"/>
      <c r="D62" s="6"/>
      <c r="E62" s="6">
        <v>3236</v>
      </c>
      <c r="F62" s="6" t="s">
        <v>89</v>
      </c>
      <c r="G62" s="128">
        <v>1114.8900000000001</v>
      </c>
      <c r="H62" s="121">
        <v>0</v>
      </c>
      <c r="I62" s="101">
        <v>955.62</v>
      </c>
      <c r="J62" s="47">
        <f t="shared" si="2"/>
        <v>85.714285714285708</v>
      </c>
      <c r="K62" s="43"/>
    </row>
    <row r="63" spans="2:11" s="44" customFormat="1" x14ac:dyDescent="0.25">
      <c r="B63" s="6"/>
      <c r="C63" s="19"/>
      <c r="D63" s="6"/>
      <c r="E63" s="6">
        <v>3237</v>
      </c>
      <c r="F63" s="6" t="s">
        <v>90</v>
      </c>
      <c r="G63" s="128">
        <v>40862.870000000003</v>
      </c>
      <c r="H63" s="121">
        <v>0</v>
      </c>
      <c r="I63" s="101">
        <v>35012.120000000003</v>
      </c>
      <c r="J63" s="47">
        <f t="shared" si="2"/>
        <v>85.681989542095309</v>
      </c>
      <c r="K63" s="43"/>
    </row>
    <row r="64" spans="2:11" s="44" customFormat="1" x14ac:dyDescent="0.25">
      <c r="B64" s="6"/>
      <c r="C64" s="19"/>
      <c r="D64" s="6"/>
      <c r="E64" s="6">
        <v>3238</v>
      </c>
      <c r="F64" s="6" t="s">
        <v>91</v>
      </c>
      <c r="G64" s="128">
        <v>7098.52</v>
      </c>
      <c r="H64" s="121">
        <v>0</v>
      </c>
      <c r="I64" s="101">
        <v>6888.62</v>
      </c>
      <c r="J64" s="47">
        <f t="shared" si="2"/>
        <v>97.043045592602397</v>
      </c>
      <c r="K64" s="43"/>
    </row>
    <row r="65" spans="2:11" s="44" customFormat="1" x14ac:dyDescent="0.25">
      <c r="B65" s="6"/>
      <c r="C65" s="19"/>
      <c r="D65" s="6"/>
      <c r="E65" s="6">
        <v>3239</v>
      </c>
      <c r="F65" s="6" t="s">
        <v>107</v>
      </c>
      <c r="G65" s="128">
        <v>857</v>
      </c>
      <c r="H65" s="121">
        <v>0</v>
      </c>
      <c r="I65" s="101">
        <v>18.399999999999999</v>
      </c>
      <c r="J65" s="47">
        <f t="shared" si="2"/>
        <v>2.1470245040840141</v>
      </c>
      <c r="K65" s="43"/>
    </row>
    <row r="66" spans="2:11" s="44" customFormat="1" x14ac:dyDescent="0.25">
      <c r="B66" s="6"/>
      <c r="C66" s="6"/>
      <c r="D66" s="6">
        <v>329</v>
      </c>
      <c r="E66" s="6"/>
      <c r="F66" s="6" t="s">
        <v>69</v>
      </c>
      <c r="G66" s="127">
        <v>6876.99</v>
      </c>
      <c r="H66" s="120">
        <v>5988</v>
      </c>
      <c r="I66" s="100">
        <v>7958.71</v>
      </c>
      <c r="J66" s="47">
        <f t="shared" si="2"/>
        <v>115.72955609939814</v>
      </c>
      <c r="K66" s="43"/>
    </row>
    <row r="67" spans="2:11" s="44" customFormat="1" x14ac:dyDescent="0.25">
      <c r="B67" s="6"/>
      <c r="C67" s="6"/>
      <c r="D67" s="6"/>
      <c r="E67" s="6">
        <v>3293</v>
      </c>
      <c r="F67" s="6" t="s">
        <v>92</v>
      </c>
      <c r="G67" s="128">
        <v>1219.8</v>
      </c>
      <c r="H67" s="121">
        <v>0</v>
      </c>
      <c r="I67" s="101">
        <v>4089.01</v>
      </c>
      <c r="J67" s="47">
        <f t="shared" si="2"/>
        <v>335.21970814887692</v>
      </c>
      <c r="K67" s="43"/>
    </row>
    <row r="68" spans="2:11" s="44" customFormat="1" x14ac:dyDescent="0.25">
      <c r="B68" s="6"/>
      <c r="C68" s="6"/>
      <c r="D68" s="6"/>
      <c r="E68" s="6">
        <v>3294</v>
      </c>
      <c r="F68" s="6" t="s">
        <v>93</v>
      </c>
      <c r="G68" s="128">
        <v>1460</v>
      </c>
      <c r="H68" s="121">
        <v>0</v>
      </c>
      <c r="I68" s="101">
        <v>1265</v>
      </c>
      <c r="J68" s="47">
        <f t="shared" si="2"/>
        <v>86.643835616438352</v>
      </c>
      <c r="K68" s="43"/>
    </row>
    <row r="69" spans="2:11" s="44" customFormat="1" x14ac:dyDescent="0.25">
      <c r="B69" s="6"/>
      <c r="C69" s="6"/>
      <c r="D69" s="6"/>
      <c r="E69" s="6">
        <v>3295</v>
      </c>
      <c r="F69" s="6" t="s">
        <v>94</v>
      </c>
      <c r="G69" s="128">
        <v>3044.69</v>
      </c>
      <c r="H69" s="121">
        <v>0</v>
      </c>
      <c r="I69" s="101">
        <v>2514.6999999999998</v>
      </c>
      <c r="J69" s="47">
        <f t="shared" si="2"/>
        <v>82.592973340471431</v>
      </c>
      <c r="K69" s="43"/>
    </row>
    <row r="70" spans="2:11" s="44" customFormat="1" x14ac:dyDescent="0.25">
      <c r="B70" s="6"/>
      <c r="C70" s="6"/>
      <c r="D70" s="6"/>
      <c r="E70" s="6">
        <v>3299</v>
      </c>
      <c r="F70" s="6" t="s">
        <v>69</v>
      </c>
      <c r="G70" s="128">
        <v>1152.5</v>
      </c>
      <c r="H70" s="121">
        <v>0</v>
      </c>
      <c r="I70" s="101">
        <v>90</v>
      </c>
      <c r="J70" s="47">
        <f t="shared" si="2"/>
        <v>7.809110629067245</v>
      </c>
      <c r="K70" s="43"/>
    </row>
    <row r="71" spans="2:11" s="44" customFormat="1" x14ac:dyDescent="0.25">
      <c r="B71" s="6"/>
      <c r="C71" s="6">
        <v>34</v>
      </c>
      <c r="D71" s="6"/>
      <c r="E71" s="6"/>
      <c r="F71" s="6" t="s">
        <v>70</v>
      </c>
      <c r="G71" s="127">
        <v>1314.88</v>
      </c>
      <c r="H71" s="120">
        <v>1270</v>
      </c>
      <c r="I71" s="100">
        <v>1295.5999999999999</v>
      </c>
      <c r="J71" s="47">
        <f t="shared" si="2"/>
        <v>98.533706497931348</v>
      </c>
      <c r="K71" s="43"/>
    </row>
    <row r="72" spans="2:11" s="44" customFormat="1" x14ac:dyDescent="0.25">
      <c r="B72" s="6"/>
      <c r="C72" s="6"/>
      <c r="D72" s="6">
        <v>343</v>
      </c>
      <c r="E72" s="6"/>
      <c r="F72" s="6" t="s">
        <v>71</v>
      </c>
      <c r="G72" s="128">
        <v>1314.88</v>
      </c>
      <c r="H72" s="121">
        <v>1270</v>
      </c>
      <c r="I72" s="101">
        <v>1295.5999999999999</v>
      </c>
      <c r="J72" s="47">
        <f t="shared" si="2"/>
        <v>98.533706497931348</v>
      </c>
      <c r="K72" s="43"/>
    </row>
    <row r="73" spans="2:11" s="44" customFormat="1" x14ac:dyDescent="0.25">
      <c r="B73" s="6"/>
      <c r="C73" s="6"/>
      <c r="D73" s="6"/>
      <c r="E73" s="6">
        <v>3431</v>
      </c>
      <c r="F73" s="6" t="s">
        <v>95</v>
      </c>
      <c r="G73" s="128">
        <v>1314.88</v>
      </c>
      <c r="H73" s="121">
        <v>0</v>
      </c>
      <c r="I73" s="101">
        <v>1295.5999999999999</v>
      </c>
      <c r="J73" s="47">
        <f t="shared" si="2"/>
        <v>98.533706497931348</v>
      </c>
      <c r="K73" s="43"/>
    </row>
    <row r="74" spans="2:11" s="44" customFormat="1" x14ac:dyDescent="0.25">
      <c r="B74" s="7">
        <v>4</v>
      </c>
      <c r="C74" s="8"/>
      <c r="D74" s="8"/>
      <c r="E74" s="8"/>
      <c r="F74" s="17" t="s">
        <v>5</v>
      </c>
      <c r="G74" s="127">
        <v>26217.86</v>
      </c>
      <c r="H74" s="120">
        <f>H75+H81</f>
        <v>17300.5</v>
      </c>
      <c r="I74" s="100">
        <v>12403.61</v>
      </c>
      <c r="J74" s="47">
        <f t="shared" si="2"/>
        <v>47.309772803729977</v>
      </c>
      <c r="K74" s="43"/>
    </row>
    <row r="75" spans="2:11" s="44" customFormat="1" x14ac:dyDescent="0.25">
      <c r="B75" s="9"/>
      <c r="C75" s="9">
        <v>42</v>
      </c>
      <c r="D75" s="9"/>
      <c r="E75" s="9"/>
      <c r="F75" s="18" t="s">
        <v>72</v>
      </c>
      <c r="G75" s="127">
        <v>22916.38</v>
      </c>
      <c r="H75" s="120">
        <v>16863</v>
      </c>
      <c r="I75" s="100">
        <v>11966.11</v>
      </c>
      <c r="J75" s="47">
        <f t="shared" si="2"/>
        <v>52.216405907041164</v>
      </c>
      <c r="K75" s="43"/>
    </row>
    <row r="76" spans="2:11" s="44" customFormat="1" x14ac:dyDescent="0.25">
      <c r="B76" s="9"/>
      <c r="C76" s="9"/>
      <c r="D76" s="6">
        <v>422</v>
      </c>
      <c r="E76" s="6"/>
      <c r="F76" s="6" t="s">
        <v>73</v>
      </c>
      <c r="G76" s="128">
        <v>22916.38</v>
      </c>
      <c r="H76" s="121">
        <v>16863</v>
      </c>
      <c r="I76" s="101">
        <v>11966.11</v>
      </c>
      <c r="J76" s="47">
        <f t="shared" si="2"/>
        <v>52.216405907041164</v>
      </c>
      <c r="K76" s="43"/>
    </row>
    <row r="77" spans="2:11" s="44" customFormat="1" x14ac:dyDescent="0.25">
      <c r="B77" s="9"/>
      <c r="C77" s="9"/>
      <c r="D77" s="6"/>
      <c r="E77" s="6">
        <v>4221</v>
      </c>
      <c r="F77" s="6" t="s">
        <v>101</v>
      </c>
      <c r="G77" s="128">
        <v>1019</v>
      </c>
      <c r="H77" s="121">
        <v>0</v>
      </c>
      <c r="I77" s="101">
        <v>4602.96</v>
      </c>
      <c r="J77" s="47">
        <f t="shared" si="2"/>
        <v>451.71344455348378</v>
      </c>
      <c r="K77" s="43"/>
    </row>
    <row r="78" spans="2:11" s="44" customFormat="1" x14ac:dyDescent="0.25">
      <c r="B78" s="9"/>
      <c r="C78" s="9"/>
      <c r="D78" s="6"/>
      <c r="E78" s="6">
        <v>4222</v>
      </c>
      <c r="F78" s="6" t="s">
        <v>102</v>
      </c>
      <c r="G78" s="128">
        <v>0</v>
      </c>
      <c r="H78" s="121">
        <v>0</v>
      </c>
      <c r="I78" s="47">
        <v>0</v>
      </c>
      <c r="J78" s="47">
        <v>0</v>
      </c>
      <c r="K78" s="43"/>
    </row>
    <row r="79" spans="2:11" s="44" customFormat="1" x14ac:dyDescent="0.25">
      <c r="B79" s="9"/>
      <c r="C79" s="9"/>
      <c r="D79" s="6"/>
      <c r="E79" s="6">
        <v>4223</v>
      </c>
      <c r="F79" s="6" t="s">
        <v>103</v>
      </c>
      <c r="G79" s="128">
        <v>0</v>
      </c>
      <c r="H79" s="121">
        <v>0</v>
      </c>
      <c r="I79" s="47">
        <v>0</v>
      </c>
      <c r="J79" s="47">
        <v>0</v>
      </c>
      <c r="K79" s="43"/>
    </row>
    <row r="80" spans="2:11" s="44" customFormat="1" x14ac:dyDescent="0.25">
      <c r="B80" s="9"/>
      <c r="C80" s="9"/>
      <c r="D80" s="6"/>
      <c r="E80" s="6">
        <v>4226</v>
      </c>
      <c r="F80" s="6" t="s">
        <v>104</v>
      </c>
      <c r="G80" s="128">
        <v>21897.38</v>
      </c>
      <c r="H80" s="121">
        <v>0</v>
      </c>
      <c r="I80" s="101">
        <v>7363.15</v>
      </c>
      <c r="J80" s="47">
        <f>I80/G80*100</f>
        <v>33.625712299827647</v>
      </c>
      <c r="K80" s="43"/>
    </row>
    <row r="81" spans="2:11" s="44" customFormat="1" x14ac:dyDescent="0.25">
      <c r="B81" s="9"/>
      <c r="C81" s="9">
        <v>45</v>
      </c>
      <c r="D81" s="6"/>
      <c r="E81" s="6"/>
      <c r="F81" s="6" t="s">
        <v>74</v>
      </c>
      <c r="G81" s="127">
        <v>3301.48</v>
      </c>
      <c r="H81" s="121">
        <v>437.5</v>
      </c>
      <c r="I81" s="114">
        <v>437.5</v>
      </c>
      <c r="J81" s="47">
        <f t="shared" ref="J81:J82" si="3">I81/G81*100</f>
        <v>13.251632601136459</v>
      </c>
      <c r="K81" s="43"/>
    </row>
    <row r="82" spans="2:11" s="44" customFormat="1" x14ac:dyDescent="0.25">
      <c r="B82" s="9"/>
      <c r="C82" s="9"/>
      <c r="D82" s="6">
        <v>451</v>
      </c>
      <c r="E82" s="6"/>
      <c r="F82" s="6" t="s">
        <v>75</v>
      </c>
      <c r="G82" s="118">
        <v>3301.48</v>
      </c>
      <c r="H82" s="117">
        <v>437.5</v>
      </c>
      <c r="I82" s="47">
        <v>437.5</v>
      </c>
      <c r="J82" s="47">
        <f t="shared" si="3"/>
        <v>13.251632601136459</v>
      </c>
      <c r="K82" s="43"/>
    </row>
    <row r="83" spans="2:11" s="44" customFormat="1" x14ac:dyDescent="0.25"/>
  </sheetData>
  <mergeCells count="7">
    <mergeCell ref="B4:K4"/>
    <mergeCell ref="B2:K2"/>
    <mergeCell ref="B34:F34"/>
    <mergeCell ref="B35:F35"/>
    <mergeCell ref="B8:F8"/>
    <mergeCell ref="B9:F9"/>
    <mergeCell ref="B6:K6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2"/>
  <sheetViews>
    <sheetView zoomScaleNormal="100" workbookViewId="0">
      <selection activeCell="D4" sqref="D4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11"/>
      <c r="C1" s="11"/>
      <c r="D1" s="11"/>
      <c r="E1" s="3"/>
      <c r="F1" s="3"/>
      <c r="G1" s="3"/>
    </row>
    <row r="2" spans="2:7" ht="15.75" customHeight="1" x14ac:dyDescent="0.25">
      <c r="B2" s="183" t="s">
        <v>27</v>
      </c>
      <c r="C2" s="183"/>
      <c r="D2" s="183"/>
      <c r="E2" s="183"/>
      <c r="F2" s="183"/>
      <c r="G2" s="183"/>
    </row>
    <row r="3" spans="2:7" ht="18" x14ac:dyDescent="0.25">
      <c r="B3" s="30"/>
      <c r="C3" s="30"/>
      <c r="D3" s="30"/>
      <c r="E3" s="31"/>
      <c r="F3" s="31"/>
      <c r="G3" s="31"/>
    </row>
    <row r="4" spans="2:7" ht="31.5" customHeight="1" x14ac:dyDescent="0.25">
      <c r="B4" s="27" t="s">
        <v>6</v>
      </c>
      <c r="C4" s="27" t="s">
        <v>197</v>
      </c>
      <c r="D4" s="27" t="s">
        <v>217</v>
      </c>
      <c r="E4" s="27" t="s">
        <v>221</v>
      </c>
      <c r="F4" s="27" t="s">
        <v>10</v>
      </c>
      <c r="G4" s="27" t="s">
        <v>31</v>
      </c>
    </row>
    <row r="5" spans="2:7" s="21" customFormat="1" ht="11.25" x14ac:dyDescent="0.2">
      <c r="B5" s="28">
        <v>1</v>
      </c>
      <c r="C5" s="28">
        <v>2</v>
      </c>
      <c r="D5" s="28">
        <v>3</v>
      </c>
      <c r="E5" s="28">
        <v>5</v>
      </c>
      <c r="F5" s="28" t="s">
        <v>12</v>
      </c>
      <c r="G5" s="28" t="s">
        <v>13</v>
      </c>
    </row>
    <row r="6" spans="2:7" x14ac:dyDescent="0.25">
      <c r="B6" s="5" t="s">
        <v>26</v>
      </c>
      <c r="C6" s="100">
        <v>601663.65</v>
      </c>
      <c r="D6" s="119">
        <v>849399.65</v>
      </c>
      <c r="E6" s="100">
        <v>681342.33</v>
      </c>
      <c r="F6" s="51">
        <f>E6/C6*100</f>
        <v>113.24306030454056</v>
      </c>
      <c r="G6" s="22"/>
    </row>
    <row r="7" spans="2:7" s="61" customFormat="1" x14ac:dyDescent="0.25">
      <c r="B7" s="65" t="s">
        <v>202</v>
      </c>
      <c r="C7" s="96">
        <v>1343</v>
      </c>
      <c r="D7" s="119">
        <v>4500</v>
      </c>
      <c r="E7" s="100">
        <v>3000</v>
      </c>
      <c r="F7" s="51">
        <f t="shared" ref="F7:F23" si="0">E7/C7*100</f>
        <v>223.38049143708116</v>
      </c>
      <c r="G7" s="75"/>
    </row>
    <row r="8" spans="2:7" s="61" customFormat="1" ht="38.25" x14ac:dyDescent="0.25">
      <c r="B8" s="70" t="s">
        <v>203</v>
      </c>
      <c r="C8" s="97">
        <v>1343</v>
      </c>
      <c r="D8" s="99">
        <v>4500</v>
      </c>
      <c r="E8" s="97">
        <v>3000</v>
      </c>
      <c r="F8" s="51">
        <f t="shared" si="0"/>
        <v>223.38049143708116</v>
      </c>
      <c r="G8" s="75"/>
    </row>
    <row r="9" spans="2:7" ht="21.75" customHeight="1" x14ac:dyDescent="0.25">
      <c r="B9" s="5" t="s">
        <v>109</v>
      </c>
      <c r="C9" s="105">
        <v>0.43</v>
      </c>
      <c r="D9" s="98">
        <v>0</v>
      </c>
      <c r="E9" s="105">
        <v>7.0000000000000007E-2</v>
      </c>
      <c r="F9" s="51">
        <f t="shared" si="0"/>
        <v>16.279069767441861</v>
      </c>
      <c r="G9" s="22"/>
    </row>
    <row r="10" spans="2:7" ht="18.75" customHeight="1" x14ac:dyDescent="0.25">
      <c r="B10" s="26" t="s">
        <v>110</v>
      </c>
      <c r="C10" s="102">
        <v>0.43</v>
      </c>
      <c r="D10" s="99">
        <v>0</v>
      </c>
      <c r="E10" s="102">
        <v>7.0000000000000007E-2</v>
      </c>
      <c r="F10" s="51">
        <f t="shared" si="0"/>
        <v>16.279069767441861</v>
      </c>
      <c r="G10" s="22"/>
    </row>
    <row r="11" spans="2:7" ht="25.5" x14ac:dyDescent="0.25">
      <c r="B11" s="50" t="s">
        <v>111</v>
      </c>
      <c r="C11" s="103">
        <v>0</v>
      </c>
      <c r="D11" s="97">
        <v>0</v>
      </c>
      <c r="E11" s="103">
        <v>0</v>
      </c>
      <c r="F11" s="51" t="e">
        <f t="shared" si="0"/>
        <v>#DIV/0!</v>
      </c>
      <c r="G11" s="22"/>
    </row>
    <row r="12" spans="2:7" ht="21.75" customHeight="1" x14ac:dyDescent="0.25">
      <c r="B12" s="5" t="s">
        <v>112</v>
      </c>
      <c r="C12" s="96">
        <v>34408.699999999997</v>
      </c>
      <c r="D12" s="96">
        <v>62415.42</v>
      </c>
      <c r="E12" s="96">
        <v>41896.11</v>
      </c>
      <c r="F12" s="51">
        <f t="shared" si="0"/>
        <v>121.76022343186463</v>
      </c>
      <c r="G12" s="22"/>
    </row>
    <row r="13" spans="2:7" ht="27.75" customHeight="1" x14ac:dyDescent="0.25">
      <c r="B13" s="24" t="s">
        <v>113</v>
      </c>
      <c r="C13" s="97">
        <v>34408.699999999997</v>
      </c>
      <c r="D13" s="97">
        <v>62415.42</v>
      </c>
      <c r="E13" s="97">
        <v>41896.11</v>
      </c>
      <c r="F13" s="51">
        <f t="shared" si="0"/>
        <v>121.76022343186463</v>
      </c>
      <c r="G13" s="22"/>
    </row>
    <row r="14" spans="2:7" ht="39" customHeight="1" x14ac:dyDescent="0.25">
      <c r="B14" s="5" t="s">
        <v>136</v>
      </c>
      <c r="C14" s="96">
        <v>108258.85</v>
      </c>
      <c r="D14" s="96">
        <v>71882.23</v>
      </c>
      <c r="E14" s="96">
        <v>36081.72</v>
      </c>
      <c r="F14" s="51">
        <f t="shared" si="0"/>
        <v>33.329118127524907</v>
      </c>
      <c r="G14" s="22"/>
    </row>
    <row r="15" spans="2:7" ht="20.25" customHeight="1" x14ac:dyDescent="0.25">
      <c r="B15" s="50" t="s">
        <v>201</v>
      </c>
      <c r="C15" s="97">
        <v>108258.85</v>
      </c>
      <c r="D15" s="97">
        <v>71882.23</v>
      </c>
      <c r="E15" s="97">
        <v>36081.72</v>
      </c>
      <c r="F15" s="51">
        <f t="shared" si="0"/>
        <v>33.329118127524907</v>
      </c>
      <c r="G15" s="22"/>
    </row>
    <row r="16" spans="2:7" ht="27" customHeight="1" x14ac:dyDescent="0.25">
      <c r="B16" s="5" t="s">
        <v>114</v>
      </c>
      <c r="C16" s="104">
        <v>18650</v>
      </c>
      <c r="D16" s="97">
        <v>22900</v>
      </c>
      <c r="E16" s="104">
        <v>17000</v>
      </c>
      <c r="F16" s="51">
        <f t="shared" si="0"/>
        <v>91.152815013404833</v>
      </c>
      <c r="G16" s="22"/>
    </row>
    <row r="17" spans="2:7" ht="38.25" x14ac:dyDescent="0.25">
      <c r="B17" s="50" t="s">
        <v>115</v>
      </c>
      <c r="C17" s="103">
        <v>18650</v>
      </c>
      <c r="D17" s="97">
        <v>22900</v>
      </c>
      <c r="E17" s="103">
        <v>17000</v>
      </c>
      <c r="F17" s="51">
        <f t="shared" si="0"/>
        <v>91.152815013404833</v>
      </c>
      <c r="G17" s="22"/>
    </row>
    <row r="18" spans="2:7" ht="25.5" x14ac:dyDescent="0.25">
      <c r="B18" s="5" t="s">
        <v>116</v>
      </c>
      <c r="C18" s="96">
        <v>547261.52</v>
      </c>
      <c r="D18" s="96">
        <v>669228</v>
      </c>
      <c r="E18" s="96">
        <v>609311.15</v>
      </c>
      <c r="F18" s="51">
        <f t="shared" si="0"/>
        <v>111.33820444748244</v>
      </c>
      <c r="G18" s="22"/>
    </row>
    <row r="19" spans="2:7" ht="35.25" customHeight="1" x14ac:dyDescent="0.25">
      <c r="B19" s="24" t="s">
        <v>117</v>
      </c>
      <c r="C19" s="97">
        <v>547261.52</v>
      </c>
      <c r="D19" s="97">
        <v>669228</v>
      </c>
      <c r="E19" s="97">
        <v>609311.15</v>
      </c>
      <c r="F19" s="51">
        <f t="shared" si="0"/>
        <v>111.33820444748244</v>
      </c>
      <c r="G19" s="22"/>
    </row>
    <row r="20" spans="2:7" ht="35.25" customHeight="1" x14ac:dyDescent="0.25">
      <c r="B20" s="5" t="s">
        <v>129</v>
      </c>
      <c r="C20" s="97">
        <v>0</v>
      </c>
      <c r="D20" s="98">
        <v>17255</v>
      </c>
      <c r="E20" s="97">
        <v>2735</v>
      </c>
      <c r="F20" s="51" t="e">
        <f t="shared" si="0"/>
        <v>#DIV/0!</v>
      </c>
      <c r="G20" s="22"/>
    </row>
    <row r="21" spans="2:7" ht="36.75" customHeight="1" x14ac:dyDescent="0.25">
      <c r="B21" s="26" t="s">
        <v>130</v>
      </c>
      <c r="C21" s="97">
        <v>0</v>
      </c>
      <c r="D21" s="99">
        <v>17255</v>
      </c>
      <c r="E21" s="97">
        <v>2735</v>
      </c>
      <c r="F21" s="51" t="e">
        <f t="shared" si="0"/>
        <v>#DIV/0!</v>
      </c>
      <c r="G21" s="22"/>
    </row>
    <row r="22" spans="2:7" s="61" customFormat="1" ht="36.75" customHeight="1" x14ac:dyDescent="0.25">
      <c r="B22" s="135" t="s">
        <v>229</v>
      </c>
      <c r="C22" s="97">
        <v>0</v>
      </c>
      <c r="D22" s="98">
        <v>1219</v>
      </c>
      <c r="E22" s="97">
        <v>0</v>
      </c>
      <c r="F22" s="51" t="e">
        <f t="shared" si="0"/>
        <v>#DIV/0!</v>
      </c>
      <c r="G22" s="75"/>
    </row>
    <row r="23" spans="2:7" s="61" customFormat="1" ht="36.75" customHeight="1" x14ac:dyDescent="0.25">
      <c r="B23" s="26" t="s">
        <v>230</v>
      </c>
      <c r="C23" s="97">
        <v>0</v>
      </c>
      <c r="D23" s="99">
        <v>1219</v>
      </c>
      <c r="E23" s="97">
        <v>0</v>
      </c>
      <c r="F23" s="51" t="e">
        <f t="shared" si="0"/>
        <v>#DIV/0!</v>
      </c>
      <c r="G23" s="75"/>
    </row>
    <row r="24" spans="2:7" ht="17.25" customHeight="1" x14ac:dyDescent="0.25">
      <c r="B24" s="24"/>
      <c r="C24" s="102"/>
      <c r="D24" s="87"/>
      <c r="E24" s="88"/>
      <c r="F24" s="51"/>
      <c r="G24" s="22"/>
    </row>
    <row r="25" spans="2:7" ht="15.75" customHeight="1" x14ac:dyDescent="0.25">
      <c r="B25" s="5" t="s">
        <v>25</v>
      </c>
      <c r="C25" s="96">
        <v>636821.27</v>
      </c>
      <c r="D25" s="96">
        <v>849399.65</v>
      </c>
      <c r="E25" s="96">
        <v>770223.24</v>
      </c>
      <c r="F25" s="51">
        <f t="shared" ref="F25:F62" si="1">E25/C25*100</f>
        <v>120.94810212604865</v>
      </c>
      <c r="G25" s="22"/>
    </row>
    <row r="26" spans="2:7" s="61" customFormat="1" ht="15.75" customHeight="1" x14ac:dyDescent="0.25">
      <c r="B26" s="65" t="s">
        <v>202</v>
      </c>
      <c r="C26" s="96">
        <v>1343</v>
      </c>
      <c r="D26" s="96">
        <v>1500</v>
      </c>
      <c r="E26" s="96">
        <v>1500</v>
      </c>
      <c r="F26" s="51">
        <f t="shared" si="1"/>
        <v>111.69024571854058</v>
      </c>
      <c r="G26" s="75"/>
    </row>
    <row r="27" spans="2:7" s="61" customFormat="1" ht="15.75" customHeight="1" x14ac:dyDescent="0.25">
      <c r="B27" s="65" t="s">
        <v>204</v>
      </c>
      <c r="C27" s="97">
        <v>1343</v>
      </c>
      <c r="D27" s="97">
        <v>1500</v>
      </c>
      <c r="E27" s="97">
        <v>1500</v>
      </c>
      <c r="F27" s="51"/>
      <c r="G27" s="75"/>
    </row>
    <row r="28" spans="2:7" ht="15.75" customHeight="1" x14ac:dyDescent="0.25">
      <c r="B28" s="5" t="s">
        <v>114</v>
      </c>
      <c r="C28" s="100">
        <f>SUM(C29:C32)</f>
        <v>18650</v>
      </c>
      <c r="D28" s="98">
        <v>17000</v>
      </c>
      <c r="E28" s="100">
        <v>17000</v>
      </c>
      <c r="F28" s="51">
        <f t="shared" si="1"/>
        <v>91.152815013404833</v>
      </c>
      <c r="G28" s="22"/>
    </row>
    <row r="29" spans="2:7" x14ac:dyDescent="0.25">
      <c r="B29" s="26" t="s">
        <v>118</v>
      </c>
      <c r="C29" s="97">
        <v>845.86</v>
      </c>
      <c r="D29" s="97">
        <v>0</v>
      </c>
      <c r="E29" s="97">
        <v>0</v>
      </c>
      <c r="F29" s="51">
        <f t="shared" si="1"/>
        <v>0</v>
      </c>
      <c r="G29" s="22"/>
    </row>
    <row r="30" spans="2:7" x14ac:dyDescent="0.25">
      <c r="B30" s="26" t="s">
        <v>119</v>
      </c>
      <c r="C30" s="97">
        <v>4300</v>
      </c>
      <c r="D30" s="97">
        <v>5839</v>
      </c>
      <c r="E30" s="97">
        <v>5838.62</v>
      </c>
      <c r="F30" s="51">
        <f t="shared" si="1"/>
        <v>135.78186046511627</v>
      </c>
      <c r="G30" s="22"/>
    </row>
    <row r="31" spans="2:7" x14ac:dyDescent="0.25">
      <c r="B31" s="26" t="s">
        <v>120</v>
      </c>
      <c r="C31" s="97">
        <v>12114.14</v>
      </c>
      <c r="D31" s="97">
        <v>10551</v>
      </c>
      <c r="E31" s="97">
        <v>10551.38</v>
      </c>
      <c r="F31" s="51">
        <f t="shared" si="1"/>
        <v>87.099703321903164</v>
      </c>
      <c r="G31" s="22"/>
    </row>
    <row r="32" spans="2:7" ht="25.5" x14ac:dyDescent="0.25">
      <c r="B32" s="26" t="s">
        <v>121</v>
      </c>
      <c r="C32" s="97">
        <v>1390</v>
      </c>
      <c r="D32" s="97">
        <v>610</v>
      </c>
      <c r="E32" s="97">
        <v>610</v>
      </c>
      <c r="F32" s="51">
        <f t="shared" si="1"/>
        <v>43.884892086330936</v>
      </c>
      <c r="G32" s="22"/>
    </row>
    <row r="33" spans="2:7" ht="25.5" x14ac:dyDescent="0.25">
      <c r="B33" s="5" t="s">
        <v>116</v>
      </c>
      <c r="C33" s="100">
        <f>SUM(C34:C39)</f>
        <v>561695.47</v>
      </c>
      <c r="D33" s="98">
        <v>669228</v>
      </c>
      <c r="E33" s="100">
        <v>663203.82999999996</v>
      </c>
      <c r="F33" s="51">
        <f t="shared" si="1"/>
        <v>118.0717782893994</v>
      </c>
      <c r="G33" s="22"/>
    </row>
    <row r="34" spans="2:7" x14ac:dyDescent="0.25">
      <c r="B34" s="26" t="s">
        <v>123</v>
      </c>
      <c r="C34" s="97">
        <v>405361.71</v>
      </c>
      <c r="D34" s="97">
        <v>520000</v>
      </c>
      <c r="E34" s="97">
        <v>494635.96</v>
      </c>
      <c r="F34" s="51">
        <f t="shared" si="1"/>
        <v>122.0233553879571</v>
      </c>
      <c r="G34" s="22"/>
    </row>
    <row r="35" spans="2:7" x14ac:dyDescent="0.25">
      <c r="B35" s="26" t="s">
        <v>124</v>
      </c>
      <c r="C35" s="97">
        <v>32620.28</v>
      </c>
      <c r="D35" s="97">
        <v>21100</v>
      </c>
      <c r="E35" s="97">
        <v>22481.56</v>
      </c>
      <c r="F35" s="51">
        <f t="shared" si="1"/>
        <v>68.918966973919296</v>
      </c>
      <c r="G35" s="22"/>
    </row>
    <row r="36" spans="2:7" x14ac:dyDescent="0.25">
      <c r="B36" s="26" t="s">
        <v>125</v>
      </c>
      <c r="C36" s="97">
        <v>67082.12</v>
      </c>
      <c r="D36" s="97">
        <v>82000</v>
      </c>
      <c r="E36" s="97">
        <v>81710.38</v>
      </c>
      <c r="F36" s="51">
        <f t="shared" si="1"/>
        <v>121.80649627650411</v>
      </c>
      <c r="G36" s="22"/>
    </row>
    <row r="37" spans="2:7" x14ac:dyDescent="0.25">
      <c r="B37" s="26" t="s">
        <v>118</v>
      </c>
      <c r="C37" s="97">
        <v>26055.95</v>
      </c>
      <c r="D37" s="97">
        <v>17800</v>
      </c>
      <c r="E37" s="97">
        <v>21686.78</v>
      </c>
      <c r="F37" s="51">
        <f t="shared" si="1"/>
        <v>83.231584340620842</v>
      </c>
      <c r="G37" s="22"/>
    </row>
    <row r="38" spans="2:7" x14ac:dyDescent="0.25">
      <c r="B38" s="26" t="s">
        <v>120</v>
      </c>
      <c r="C38" s="97">
        <v>27184.91</v>
      </c>
      <c r="D38" s="97">
        <v>26000</v>
      </c>
      <c r="E38" s="97">
        <v>40361.15</v>
      </c>
      <c r="F38" s="51">
        <f t="shared" si="1"/>
        <v>148.46894839821064</v>
      </c>
      <c r="G38" s="22"/>
    </row>
    <row r="39" spans="2:7" ht="25.5" x14ac:dyDescent="0.25">
      <c r="B39" s="26" t="s">
        <v>121</v>
      </c>
      <c r="C39" s="97">
        <v>3390.5</v>
      </c>
      <c r="D39" s="97">
        <v>2328</v>
      </c>
      <c r="E39" s="97">
        <v>2328</v>
      </c>
      <c r="F39" s="51">
        <f t="shared" si="1"/>
        <v>68.662439168264271</v>
      </c>
      <c r="G39" s="22"/>
    </row>
    <row r="40" spans="2:7" s="61" customFormat="1" x14ac:dyDescent="0.25">
      <c r="B40" s="65" t="s">
        <v>114</v>
      </c>
      <c r="C40" s="97">
        <v>0</v>
      </c>
      <c r="D40" s="96">
        <v>5900</v>
      </c>
      <c r="E40" s="96">
        <v>5900</v>
      </c>
      <c r="F40" s="51" t="e">
        <f t="shared" si="1"/>
        <v>#DIV/0!</v>
      </c>
      <c r="G40" s="75"/>
    </row>
    <row r="41" spans="2:7" s="61" customFormat="1" x14ac:dyDescent="0.25">
      <c r="B41" s="26" t="s">
        <v>128</v>
      </c>
      <c r="C41" s="97">
        <v>0</v>
      </c>
      <c r="D41" s="97">
        <v>5900</v>
      </c>
      <c r="E41" s="97">
        <v>5900</v>
      </c>
      <c r="F41" s="51" t="e">
        <f t="shared" si="1"/>
        <v>#DIV/0!</v>
      </c>
      <c r="G41" s="75"/>
    </row>
    <row r="42" spans="2:7" s="61" customFormat="1" x14ac:dyDescent="0.25">
      <c r="B42" s="65" t="s">
        <v>202</v>
      </c>
      <c r="C42" s="97"/>
      <c r="D42" s="96">
        <v>3000</v>
      </c>
      <c r="E42" s="97">
        <v>3000</v>
      </c>
      <c r="F42" s="51"/>
      <c r="G42" s="75"/>
    </row>
    <row r="43" spans="2:7" s="61" customFormat="1" x14ac:dyDescent="0.25">
      <c r="B43" s="26" t="s">
        <v>128</v>
      </c>
      <c r="C43" s="97"/>
      <c r="D43" s="97">
        <v>3000</v>
      </c>
      <c r="E43" s="97">
        <v>3000</v>
      </c>
      <c r="F43" s="51"/>
      <c r="G43" s="75"/>
    </row>
    <row r="44" spans="2:7" s="54" customFormat="1" ht="25.5" x14ac:dyDescent="0.25">
      <c r="B44" s="5" t="s">
        <v>129</v>
      </c>
      <c r="C44" s="96">
        <f>SUM(C45+C46)</f>
        <v>3250</v>
      </c>
      <c r="D44" s="96">
        <v>17255</v>
      </c>
      <c r="E44" s="96">
        <v>17435</v>
      </c>
      <c r="F44" s="51">
        <f t="shared" si="1"/>
        <v>536.46153846153845</v>
      </c>
      <c r="G44" s="53"/>
    </row>
    <row r="45" spans="2:7" x14ac:dyDescent="0.25">
      <c r="B45" s="26" t="s">
        <v>118</v>
      </c>
      <c r="C45" s="97">
        <v>3025</v>
      </c>
      <c r="D45" s="97">
        <v>17255</v>
      </c>
      <c r="E45" s="97">
        <v>17435</v>
      </c>
      <c r="F45" s="51">
        <f t="shared" si="1"/>
        <v>576.36363636363637</v>
      </c>
      <c r="G45" s="22"/>
    </row>
    <row r="46" spans="2:7" s="61" customFormat="1" ht="25.5" x14ac:dyDescent="0.25">
      <c r="B46" s="26" t="s">
        <v>121</v>
      </c>
      <c r="C46" s="97">
        <v>225</v>
      </c>
      <c r="D46" s="97">
        <v>0</v>
      </c>
      <c r="E46" s="97">
        <v>0</v>
      </c>
      <c r="F46" s="51"/>
      <c r="G46" s="75"/>
    </row>
    <row r="47" spans="2:7" s="61" customFormat="1" ht="25.5" x14ac:dyDescent="0.25">
      <c r="B47" s="136" t="s">
        <v>231</v>
      </c>
      <c r="C47" s="97">
        <v>0</v>
      </c>
      <c r="D47" s="96">
        <v>1219</v>
      </c>
      <c r="E47" s="97">
        <v>0</v>
      </c>
      <c r="F47" s="51"/>
      <c r="G47" s="75"/>
    </row>
    <row r="48" spans="2:7" s="61" customFormat="1" x14ac:dyDescent="0.25">
      <c r="B48" s="26" t="s">
        <v>118</v>
      </c>
      <c r="C48" s="97">
        <v>0</v>
      </c>
      <c r="D48" s="97">
        <v>129</v>
      </c>
      <c r="E48" s="97">
        <v>0</v>
      </c>
      <c r="F48" s="51"/>
      <c r="G48" s="75"/>
    </row>
    <row r="49" spans="2:7" s="54" customFormat="1" x14ac:dyDescent="0.25">
      <c r="B49" s="5" t="s">
        <v>112</v>
      </c>
      <c r="C49" s="100">
        <v>45763.8</v>
      </c>
      <c r="D49" s="98">
        <v>62415.42</v>
      </c>
      <c r="E49" s="100">
        <v>62184.41</v>
      </c>
      <c r="F49" s="51">
        <f t="shared" si="1"/>
        <v>135.8812205280156</v>
      </c>
      <c r="G49" s="53"/>
    </row>
    <row r="50" spans="2:7" x14ac:dyDescent="0.25">
      <c r="B50" s="26" t="s">
        <v>124</v>
      </c>
      <c r="C50" s="97">
        <v>0</v>
      </c>
      <c r="D50" s="97">
        <v>200</v>
      </c>
      <c r="E50" s="97">
        <v>200</v>
      </c>
      <c r="F50" s="51" t="e">
        <f t="shared" si="1"/>
        <v>#DIV/0!</v>
      </c>
      <c r="G50" s="22"/>
    </row>
    <row r="51" spans="2:7" x14ac:dyDescent="0.25">
      <c r="B51" s="26" t="s">
        <v>118</v>
      </c>
      <c r="C51" s="97">
        <v>240</v>
      </c>
      <c r="D51" s="97">
        <v>15404.92</v>
      </c>
      <c r="E51" s="97">
        <v>12498.44</v>
      </c>
      <c r="F51" s="51">
        <f t="shared" si="1"/>
        <v>5207.6833333333334</v>
      </c>
      <c r="G51" s="22"/>
    </row>
    <row r="52" spans="2:7" x14ac:dyDescent="0.25">
      <c r="B52" s="26" t="s">
        <v>119</v>
      </c>
      <c r="C52" s="97">
        <v>6592.1</v>
      </c>
      <c r="D52" s="97">
        <v>4890</v>
      </c>
      <c r="E52" s="97">
        <v>5935.49</v>
      </c>
      <c r="F52" s="51">
        <f t="shared" si="1"/>
        <v>90.039441149254401</v>
      </c>
      <c r="G52" s="22"/>
    </row>
    <row r="53" spans="2:7" x14ac:dyDescent="0.25">
      <c r="B53" s="26" t="s">
        <v>120</v>
      </c>
      <c r="C53" s="97">
        <v>33920.14</v>
      </c>
      <c r="D53" s="97">
        <v>34200</v>
      </c>
      <c r="E53" s="97">
        <v>33730.559999999998</v>
      </c>
      <c r="F53" s="51">
        <f t="shared" si="1"/>
        <v>99.441099004897964</v>
      </c>
      <c r="G53" s="22"/>
    </row>
    <row r="54" spans="2:7" ht="25.5" x14ac:dyDescent="0.25">
      <c r="B54" s="26" t="s">
        <v>121</v>
      </c>
      <c r="C54" s="97">
        <v>1871.49</v>
      </c>
      <c r="D54" s="97">
        <v>3050</v>
      </c>
      <c r="E54" s="97">
        <v>5020.71</v>
      </c>
      <c r="F54" s="51">
        <f t="shared" si="1"/>
        <v>268.27340781943798</v>
      </c>
      <c r="G54" s="22"/>
    </row>
    <row r="55" spans="2:7" x14ac:dyDescent="0.25">
      <c r="B55" s="26" t="s">
        <v>122</v>
      </c>
      <c r="C55" s="97">
        <v>1314.88</v>
      </c>
      <c r="D55" s="97">
        <v>1270</v>
      </c>
      <c r="E55" s="97">
        <v>1295.5999999999999</v>
      </c>
      <c r="F55" s="51">
        <f t="shared" si="1"/>
        <v>98.533706497931348</v>
      </c>
      <c r="G55" s="22"/>
    </row>
    <row r="56" spans="2:7" x14ac:dyDescent="0.25">
      <c r="B56" s="26" t="s">
        <v>128</v>
      </c>
      <c r="C56" s="97">
        <v>0</v>
      </c>
      <c r="D56" s="97">
        <v>2963</v>
      </c>
      <c r="E56" s="97">
        <v>3066.11</v>
      </c>
      <c r="F56" s="51" t="e">
        <f t="shared" si="1"/>
        <v>#DIV/0!</v>
      </c>
      <c r="G56" s="22"/>
    </row>
    <row r="57" spans="2:7" ht="25.5" x14ac:dyDescent="0.25">
      <c r="B57" s="26" t="s">
        <v>126</v>
      </c>
      <c r="C57" s="97">
        <v>3301.48</v>
      </c>
      <c r="D57" s="99">
        <v>437.5</v>
      </c>
      <c r="E57" s="97">
        <v>437.5</v>
      </c>
      <c r="F57" s="51">
        <f t="shared" si="1"/>
        <v>13.251632601136459</v>
      </c>
      <c r="G57" s="22"/>
    </row>
    <row r="58" spans="2:7" s="61" customFormat="1" ht="25.5" x14ac:dyDescent="0.25">
      <c r="B58" s="65" t="s">
        <v>136</v>
      </c>
      <c r="C58" s="96">
        <v>0</v>
      </c>
      <c r="D58" s="98">
        <v>71882.23</v>
      </c>
      <c r="E58" s="96">
        <v>0</v>
      </c>
      <c r="F58" s="51" t="e">
        <f t="shared" si="1"/>
        <v>#DIV/0!</v>
      </c>
      <c r="G58" s="75"/>
    </row>
    <row r="59" spans="2:7" s="61" customFormat="1" x14ac:dyDescent="0.25">
      <c r="B59" s="26" t="s">
        <v>120</v>
      </c>
      <c r="C59" s="97">
        <v>0</v>
      </c>
      <c r="D59" s="99">
        <v>66882.23</v>
      </c>
      <c r="E59" s="97">
        <v>0</v>
      </c>
      <c r="F59" s="51" t="e">
        <f t="shared" si="1"/>
        <v>#DIV/0!</v>
      </c>
      <c r="G59" s="75"/>
    </row>
    <row r="60" spans="2:7" s="61" customFormat="1" x14ac:dyDescent="0.25">
      <c r="B60" s="26" t="s">
        <v>128</v>
      </c>
      <c r="C60" s="97">
        <v>0</v>
      </c>
      <c r="D60" s="99">
        <v>5000</v>
      </c>
      <c r="E60" s="97">
        <v>0</v>
      </c>
      <c r="F60" s="51" t="e">
        <f t="shared" si="1"/>
        <v>#DIV/0!</v>
      </c>
      <c r="G60" s="75"/>
    </row>
    <row r="61" spans="2:7" s="54" customFormat="1" x14ac:dyDescent="0.25">
      <c r="B61" s="5" t="s">
        <v>127</v>
      </c>
      <c r="C61" s="96">
        <v>6119</v>
      </c>
      <c r="D61" s="96">
        <v>0</v>
      </c>
      <c r="E61" s="96">
        <v>0</v>
      </c>
      <c r="F61" s="51">
        <f t="shared" si="1"/>
        <v>0</v>
      </c>
      <c r="G61" s="53"/>
    </row>
    <row r="62" spans="2:7" x14ac:dyDescent="0.25">
      <c r="B62" s="26" t="s">
        <v>128</v>
      </c>
      <c r="C62" s="97">
        <v>6119</v>
      </c>
      <c r="D62" s="97">
        <v>0</v>
      </c>
      <c r="E62" s="97">
        <v>0</v>
      </c>
      <c r="F62" s="51">
        <f t="shared" si="1"/>
        <v>0</v>
      </c>
      <c r="G62" s="22"/>
    </row>
  </sheetData>
  <mergeCells count="1">
    <mergeCell ref="B2:G2"/>
  </mergeCells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B33" sqref="B33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1:7" ht="18" x14ac:dyDescent="0.25">
      <c r="A1" s="55"/>
      <c r="B1" s="56"/>
      <c r="C1" s="56"/>
      <c r="D1" s="56"/>
      <c r="E1" s="57"/>
      <c r="F1" s="57"/>
      <c r="G1" s="57"/>
    </row>
    <row r="2" spans="1:7" ht="15.75" x14ac:dyDescent="0.25">
      <c r="A2" s="55"/>
      <c r="B2" s="200" t="s">
        <v>149</v>
      </c>
      <c r="C2" s="200"/>
      <c r="D2" s="200"/>
      <c r="E2" s="200"/>
      <c r="F2" s="200"/>
      <c r="G2" s="200"/>
    </row>
    <row r="3" spans="1:7" ht="18" x14ac:dyDescent="0.25">
      <c r="A3" s="55"/>
      <c r="B3" s="56"/>
      <c r="C3" s="56"/>
      <c r="D3" s="56"/>
      <c r="E3" s="57"/>
      <c r="F3" s="57"/>
      <c r="G3" s="57"/>
    </row>
    <row r="4" spans="1:7" ht="25.5" x14ac:dyDescent="0.25">
      <c r="A4" s="55"/>
      <c r="B4" s="60" t="s">
        <v>6</v>
      </c>
      <c r="C4" s="60" t="s">
        <v>205</v>
      </c>
      <c r="D4" s="60" t="s">
        <v>217</v>
      </c>
      <c r="E4" s="60" t="s">
        <v>228</v>
      </c>
      <c r="F4" s="60" t="s">
        <v>10</v>
      </c>
      <c r="G4" s="60" t="s">
        <v>31</v>
      </c>
    </row>
    <row r="5" spans="1:7" x14ac:dyDescent="0.25">
      <c r="A5" s="55"/>
      <c r="B5" s="60">
        <v>1</v>
      </c>
      <c r="C5" s="60">
        <v>2</v>
      </c>
      <c r="D5" s="60">
        <v>3</v>
      </c>
      <c r="E5" s="60">
        <v>5</v>
      </c>
      <c r="F5" s="60" t="s">
        <v>12</v>
      </c>
      <c r="G5" s="60" t="s">
        <v>13</v>
      </c>
    </row>
    <row r="6" spans="1:7" s="61" customFormat="1" x14ac:dyDescent="0.25">
      <c r="B6" s="108" t="s">
        <v>25</v>
      </c>
      <c r="C6" s="64"/>
      <c r="D6" s="64"/>
      <c r="E6" s="75"/>
      <c r="F6" s="75"/>
      <c r="G6" s="75"/>
    </row>
    <row r="7" spans="1:7" s="61" customFormat="1" x14ac:dyDescent="0.25">
      <c r="B7" s="108" t="s">
        <v>206</v>
      </c>
      <c r="C7" s="109">
        <v>636821.27</v>
      </c>
      <c r="D7" s="109">
        <f>SAŽETAK!$H$12</f>
        <v>849400</v>
      </c>
      <c r="E7" s="109">
        <v>770223.24</v>
      </c>
      <c r="F7" s="109">
        <f>E7/C7*100</f>
        <v>120.94810212604865</v>
      </c>
      <c r="G7" s="75"/>
    </row>
    <row r="8" spans="1:7" s="61" customFormat="1" x14ac:dyDescent="0.25">
      <c r="B8" s="130" t="s">
        <v>207</v>
      </c>
      <c r="C8" s="131">
        <v>636821.27</v>
      </c>
      <c r="D8" s="110">
        <f>SAŽETAK!$H$12</f>
        <v>849400</v>
      </c>
      <c r="E8" s="109">
        <v>770223.24</v>
      </c>
      <c r="F8" s="109">
        <f>E8/C8*100</f>
        <v>120.94810212604865</v>
      </c>
      <c r="G8" s="132"/>
    </row>
    <row r="9" spans="1:7" x14ac:dyDescent="0.25">
      <c r="A9" s="55"/>
      <c r="B9" s="107"/>
      <c r="C9" s="58"/>
      <c r="D9" s="58"/>
      <c r="E9" s="59"/>
      <c r="F9" s="59"/>
      <c r="G9" s="59"/>
    </row>
    <row r="10" spans="1:7" x14ac:dyDescent="0.25">
      <c r="D10" t="s">
        <v>208</v>
      </c>
    </row>
    <row r="13" spans="1:7" x14ac:dyDescent="0.25">
      <c r="D13" s="110"/>
    </row>
    <row r="15" spans="1:7" x14ac:dyDescent="0.25">
      <c r="D15" s="110"/>
    </row>
    <row r="16" spans="1:7" x14ac:dyDescent="0.25">
      <c r="D16" s="110"/>
    </row>
    <row r="17" spans="4:4" x14ac:dyDescent="0.25">
      <c r="D17" s="110"/>
    </row>
    <row r="19" spans="4:4" x14ac:dyDescent="0.25">
      <c r="D19" s="110"/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workbookViewId="0">
      <selection activeCell="H22" sqref="H22"/>
    </sheetView>
  </sheetViews>
  <sheetFormatPr defaultRowHeight="15" x14ac:dyDescent="0.25"/>
  <cols>
    <col min="1" max="1" width="3.85546875" customWidth="1"/>
    <col min="2" max="2" width="4.85546875" customWidth="1"/>
    <col min="3" max="3" width="6.42578125" customWidth="1"/>
    <col min="4" max="4" width="4.85546875" customWidth="1"/>
    <col min="5" max="5" width="30.85546875" customWidth="1"/>
    <col min="6" max="10" width="25.28515625" customWidth="1"/>
    <col min="11" max="12" width="15.7109375" customWidth="1"/>
  </cols>
  <sheetData>
    <row r="1" spans="1:12" ht="18" x14ac:dyDescent="0.25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5.75" x14ac:dyDescent="0.25">
      <c r="A2" s="61"/>
      <c r="B2" s="200" t="s">
        <v>138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2" ht="15.75" x14ac:dyDescent="0.25">
      <c r="A3" s="61"/>
      <c r="B3" s="200" t="s">
        <v>139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ht="18" x14ac:dyDescent="0.25">
      <c r="A4" s="61"/>
      <c r="B4" s="62"/>
      <c r="C4" s="62"/>
      <c r="D4" s="62"/>
      <c r="E4" s="62"/>
      <c r="F4" s="62"/>
      <c r="G4" s="62"/>
      <c r="H4" s="62"/>
      <c r="I4" s="62"/>
      <c r="J4" s="63"/>
      <c r="K4" s="63"/>
      <c r="L4" s="63"/>
    </row>
    <row r="5" spans="1:12" ht="25.5" x14ac:dyDescent="0.25">
      <c r="A5" s="61"/>
      <c r="B5" s="194" t="s">
        <v>6</v>
      </c>
      <c r="C5" s="195"/>
      <c r="D5" s="195"/>
      <c r="E5" s="195"/>
      <c r="F5" s="196"/>
      <c r="G5" s="78" t="s">
        <v>140</v>
      </c>
      <c r="H5" s="77" t="s">
        <v>49</v>
      </c>
      <c r="I5" s="78" t="s">
        <v>50</v>
      </c>
      <c r="J5" s="78" t="s">
        <v>51</v>
      </c>
      <c r="K5" s="78" t="s">
        <v>10</v>
      </c>
      <c r="L5" s="78" t="s">
        <v>31</v>
      </c>
    </row>
    <row r="6" spans="1:12" x14ac:dyDescent="0.25">
      <c r="A6" s="61"/>
      <c r="B6" s="194">
        <v>1</v>
      </c>
      <c r="C6" s="195"/>
      <c r="D6" s="195"/>
      <c r="E6" s="195"/>
      <c r="F6" s="196"/>
      <c r="G6" s="78">
        <v>2</v>
      </c>
      <c r="H6" s="78">
        <v>3</v>
      </c>
      <c r="I6" s="78">
        <v>4</v>
      </c>
      <c r="J6" s="78">
        <v>5</v>
      </c>
      <c r="K6" s="78" t="s">
        <v>12</v>
      </c>
      <c r="L6" s="78" t="s">
        <v>13</v>
      </c>
    </row>
    <row r="7" spans="1:12" ht="25.5" x14ac:dyDescent="0.25">
      <c r="A7" s="61"/>
      <c r="B7" s="65">
        <v>8</v>
      </c>
      <c r="C7" s="65"/>
      <c r="D7" s="65"/>
      <c r="E7" s="65"/>
      <c r="F7" s="65" t="s">
        <v>141</v>
      </c>
      <c r="G7" s="106">
        <v>0</v>
      </c>
      <c r="H7" s="106">
        <v>0</v>
      </c>
      <c r="I7" s="51">
        <v>0</v>
      </c>
      <c r="J7" s="51">
        <v>0</v>
      </c>
      <c r="K7" s="51">
        <v>0</v>
      </c>
      <c r="L7" s="64"/>
    </row>
    <row r="8" spans="1:12" x14ac:dyDescent="0.25">
      <c r="A8" s="61"/>
      <c r="B8" s="65"/>
      <c r="C8" s="70">
        <v>84</v>
      </c>
      <c r="D8" s="70"/>
      <c r="E8" s="70"/>
      <c r="F8" s="70" t="s">
        <v>142</v>
      </c>
      <c r="G8" s="106">
        <v>0</v>
      </c>
      <c r="H8" s="106">
        <v>0</v>
      </c>
      <c r="I8" s="51">
        <v>0</v>
      </c>
      <c r="J8" s="51">
        <v>0</v>
      </c>
      <c r="K8" s="51">
        <v>0</v>
      </c>
      <c r="L8" s="75"/>
    </row>
    <row r="9" spans="1:12" ht="51" x14ac:dyDescent="0.25">
      <c r="A9" s="61"/>
      <c r="B9" s="66"/>
      <c r="C9" s="66"/>
      <c r="D9" s="66">
        <v>841</v>
      </c>
      <c r="E9" s="66"/>
      <c r="F9" s="76" t="s">
        <v>143</v>
      </c>
      <c r="G9" s="106">
        <v>0</v>
      </c>
      <c r="H9" s="106">
        <v>0</v>
      </c>
      <c r="I9" s="51">
        <v>0</v>
      </c>
      <c r="J9" s="51">
        <v>0</v>
      </c>
      <c r="K9" s="51">
        <v>0</v>
      </c>
      <c r="L9" s="75"/>
    </row>
    <row r="10" spans="1:12" ht="25.5" x14ac:dyDescent="0.25">
      <c r="A10" s="61"/>
      <c r="B10" s="66"/>
      <c r="C10" s="66"/>
      <c r="D10" s="66"/>
      <c r="E10" s="66">
        <v>8413</v>
      </c>
      <c r="F10" s="76" t="s">
        <v>144</v>
      </c>
      <c r="G10" s="106">
        <v>0</v>
      </c>
      <c r="H10" s="106">
        <v>0</v>
      </c>
      <c r="I10" s="51">
        <v>0</v>
      </c>
      <c r="J10" s="51">
        <v>0</v>
      </c>
      <c r="K10" s="51">
        <v>0</v>
      </c>
      <c r="L10" s="75"/>
    </row>
    <row r="11" spans="1:12" x14ac:dyDescent="0.25">
      <c r="A11" s="61"/>
      <c r="B11" s="66"/>
      <c r="C11" s="66"/>
      <c r="D11" s="66"/>
      <c r="E11" s="67" t="s">
        <v>15</v>
      </c>
      <c r="F11" s="72"/>
      <c r="G11" s="106">
        <v>0</v>
      </c>
      <c r="H11" s="106">
        <v>0</v>
      </c>
      <c r="I11" s="51">
        <v>0</v>
      </c>
      <c r="J11" s="51">
        <v>0</v>
      </c>
      <c r="K11" s="51">
        <v>0</v>
      </c>
      <c r="L11" s="75"/>
    </row>
    <row r="12" spans="1:12" ht="25.5" x14ac:dyDescent="0.25">
      <c r="A12" s="61"/>
      <c r="B12" s="68">
        <v>5</v>
      </c>
      <c r="C12" s="69"/>
      <c r="D12" s="69"/>
      <c r="E12" s="69"/>
      <c r="F12" s="73" t="s">
        <v>145</v>
      </c>
      <c r="G12" s="106">
        <v>0</v>
      </c>
      <c r="H12" s="106">
        <v>0</v>
      </c>
      <c r="I12" s="51">
        <v>0</v>
      </c>
      <c r="J12" s="51">
        <v>0</v>
      </c>
      <c r="K12" s="51">
        <v>0</v>
      </c>
      <c r="L12" s="75"/>
    </row>
    <row r="13" spans="1:12" ht="25.5" x14ac:dyDescent="0.25">
      <c r="A13" s="61"/>
      <c r="B13" s="70"/>
      <c r="C13" s="70">
        <v>54</v>
      </c>
      <c r="D13" s="70"/>
      <c r="E13" s="70"/>
      <c r="F13" s="74" t="s">
        <v>146</v>
      </c>
      <c r="G13" s="106">
        <v>0</v>
      </c>
      <c r="H13" s="106">
        <v>0</v>
      </c>
      <c r="I13" s="51">
        <v>0</v>
      </c>
      <c r="J13" s="51">
        <v>0</v>
      </c>
      <c r="K13" s="51">
        <v>0</v>
      </c>
      <c r="L13" s="75"/>
    </row>
    <row r="14" spans="1:12" ht="63.75" x14ac:dyDescent="0.25">
      <c r="A14" s="61"/>
      <c r="B14" s="70"/>
      <c r="C14" s="70"/>
      <c r="D14" s="70">
        <v>541</v>
      </c>
      <c r="E14" s="76"/>
      <c r="F14" s="76" t="s">
        <v>147</v>
      </c>
      <c r="G14" s="106">
        <v>0</v>
      </c>
      <c r="H14" s="106">
        <v>0</v>
      </c>
      <c r="I14" s="51">
        <v>0</v>
      </c>
      <c r="J14" s="51">
        <v>0</v>
      </c>
      <c r="K14" s="51">
        <v>0</v>
      </c>
      <c r="L14" s="75"/>
    </row>
    <row r="15" spans="1:12" ht="38.25" x14ac:dyDescent="0.25">
      <c r="A15" s="61"/>
      <c r="B15" s="70"/>
      <c r="C15" s="70"/>
      <c r="D15" s="70"/>
      <c r="E15" s="76">
        <v>5413</v>
      </c>
      <c r="F15" s="76" t="s">
        <v>148</v>
      </c>
      <c r="G15" s="106">
        <v>0</v>
      </c>
      <c r="H15" s="106">
        <v>0</v>
      </c>
      <c r="I15" s="51">
        <v>0</v>
      </c>
      <c r="J15" s="51">
        <v>0</v>
      </c>
      <c r="K15" s="51">
        <v>0</v>
      </c>
      <c r="L15" s="75"/>
    </row>
    <row r="16" spans="1:12" x14ac:dyDescent="0.25">
      <c r="A16" s="61"/>
      <c r="B16" s="71" t="s">
        <v>9</v>
      </c>
      <c r="C16" s="69"/>
      <c r="D16" s="69"/>
      <c r="E16" s="69"/>
      <c r="F16" s="73" t="s">
        <v>15</v>
      </c>
      <c r="G16" s="64"/>
      <c r="H16" s="64"/>
      <c r="I16" s="64"/>
      <c r="J16" s="75"/>
      <c r="K16" s="75"/>
      <c r="L16" s="75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6"/>
  <sheetViews>
    <sheetView workbookViewId="0">
      <selection activeCell="F32" sqref="F32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11"/>
      <c r="C1" s="11"/>
      <c r="D1" s="11"/>
      <c r="E1" s="3"/>
      <c r="F1" s="3"/>
      <c r="G1" s="3"/>
    </row>
    <row r="2" spans="2:7" ht="15.75" customHeight="1" x14ac:dyDescent="0.25">
      <c r="B2" s="183" t="s">
        <v>28</v>
      </c>
      <c r="C2" s="183"/>
      <c r="D2" s="183"/>
      <c r="E2" s="183"/>
      <c r="F2" s="183"/>
      <c r="G2" s="183"/>
    </row>
    <row r="3" spans="2:7" ht="18" x14ac:dyDescent="0.25">
      <c r="B3" s="30"/>
      <c r="C3" s="30"/>
      <c r="D3" s="30"/>
      <c r="E3" s="31"/>
      <c r="F3" s="31"/>
      <c r="G3" s="31"/>
    </row>
    <row r="4" spans="2:7" ht="31.5" customHeight="1" x14ac:dyDescent="0.25">
      <c r="B4" s="27" t="s">
        <v>6</v>
      </c>
      <c r="C4" s="27" t="s">
        <v>54</v>
      </c>
      <c r="D4" s="27" t="s">
        <v>49</v>
      </c>
      <c r="E4" s="27" t="s">
        <v>51</v>
      </c>
      <c r="F4" s="27" t="s">
        <v>10</v>
      </c>
      <c r="G4" s="27" t="s">
        <v>31</v>
      </c>
    </row>
    <row r="5" spans="2:7" s="21" customFormat="1" ht="11.25" x14ac:dyDescent="0.2">
      <c r="B5" s="28">
        <v>1</v>
      </c>
      <c r="C5" s="28">
        <v>2</v>
      </c>
      <c r="D5" s="28">
        <v>3</v>
      </c>
      <c r="E5" s="28">
        <v>5</v>
      </c>
      <c r="F5" s="28" t="s">
        <v>12</v>
      </c>
      <c r="G5" s="28" t="s">
        <v>13</v>
      </c>
    </row>
    <row r="6" spans="2:7" x14ac:dyDescent="0.25">
      <c r="B6" s="5" t="s">
        <v>29</v>
      </c>
      <c r="C6" s="4"/>
      <c r="D6" s="4"/>
      <c r="E6" s="22"/>
      <c r="F6" s="22"/>
      <c r="G6" s="22"/>
    </row>
    <row r="7" spans="2:7" x14ac:dyDescent="0.25">
      <c r="B7" s="5" t="s">
        <v>24</v>
      </c>
      <c r="C7" s="4"/>
      <c r="D7" s="4"/>
      <c r="E7" s="22"/>
      <c r="F7" s="22"/>
      <c r="G7" s="22"/>
    </row>
    <row r="8" spans="2:7" x14ac:dyDescent="0.25">
      <c r="B8" s="26" t="s">
        <v>23</v>
      </c>
      <c r="C8" s="4"/>
      <c r="D8" s="4"/>
      <c r="E8" s="22"/>
      <c r="F8" s="22"/>
      <c r="G8" s="22"/>
    </row>
    <row r="9" spans="2:7" x14ac:dyDescent="0.25">
      <c r="B9" s="25" t="s">
        <v>22</v>
      </c>
      <c r="C9" s="4"/>
      <c r="D9" s="4"/>
      <c r="E9" s="22"/>
      <c r="F9" s="22"/>
      <c r="G9" s="22"/>
    </row>
    <row r="10" spans="2:7" x14ac:dyDescent="0.25">
      <c r="B10" s="25" t="s">
        <v>15</v>
      </c>
      <c r="C10" s="4"/>
      <c r="D10" s="4"/>
      <c r="E10" s="22"/>
      <c r="F10" s="22"/>
      <c r="G10" s="22"/>
    </row>
    <row r="11" spans="2:7" x14ac:dyDescent="0.25">
      <c r="B11" s="5" t="s">
        <v>21</v>
      </c>
      <c r="C11" s="4"/>
      <c r="D11" s="4"/>
      <c r="E11" s="22"/>
      <c r="F11" s="22"/>
      <c r="G11" s="22"/>
    </row>
    <row r="12" spans="2:7" x14ac:dyDescent="0.25">
      <c r="B12" s="24" t="s">
        <v>20</v>
      </c>
      <c r="C12" s="4"/>
      <c r="D12" s="4"/>
      <c r="E12" s="22"/>
      <c r="F12" s="22"/>
      <c r="G12" s="22"/>
    </row>
    <row r="13" spans="2:7" x14ac:dyDescent="0.25">
      <c r="B13" s="5" t="s">
        <v>19</v>
      </c>
      <c r="C13" s="4"/>
      <c r="D13" s="4"/>
      <c r="E13" s="22"/>
      <c r="F13" s="22"/>
      <c r="G13" s="22"/>
    </row>
    <row r="14" spans="2:7" x14ac:dyDescent="0.25">
      <c r="B14" s="24" t="s">
        <v>18</v>
      </c>
      <c r="C14" s="4"/>
      <c r="D14" s="4"/>
      <c r="E14" s="22"/>
      <c r="F14" s="22"/>
      <c r="G14" s="22"/>
    </row>
    <row r="15" spans="2:7" x14ac:dyDescent="0.25">
      <c r="B15" s="9" t="s">
        <v>9</v>
      </c>
      <c r="C15" s="4"/>
      <c r="D15" s="4"/>
      <c r="E15" s="22"/>
      <c r="F15" s="22"/>
      <c r="G15" s="22"/>
    </row>
    <row r="16" spans="2:7" x14ac:dyDescent="0.25">
      <c r="B16" s="24"/>
      <c r="C16" s="4"/>
      <c r="D16" s="4"/>
      <c r="E16" s="22"/>
      <c r="F16" s="22"/>
      <c r="G16" s="22"/>
    </row>
    <row r="17" spans="2:7" ht="15.75" customHeight="1" x14ac:dyDescent="0.25">
      <c r="B17" s="5" t="s">
        <v>30</v>
      </c>
      <c r="C17" s="4"/>
      <c r="D17" s="4"/>
      <c r="E17" s="22"/>
      <c r="F17" s="22"/>
      <c r="G17" s="22"/>
    </row>
    <row r="18" spans="2:7" ht="15.75" customHeight="1" x14ac:dyDescent="0.25">
      <c r="B18" s="5" t="s">
        <v>24</v>
      </c>
      <c r="C18" s="4"/>
      <c r="D18" s="4"/>
      <c r="E18" s="22"/>
      <c r="F18" s="22"/>
      <c r="G18" s="22"/>
    </row>
    <row r="19" spans="2:7" x14ac:dyDescent="0.25">
      <c r="B19" s="26" t="s">
        <v>23</v>
      </c>
      <c r="C19" s="4"/>
      <c r="D19" s="4"/>
      <c r="E19" s="22"/>
      <c r="F19" s="22"/>
      <c r="G19" s="22"/>
    </row>
    <row r="20" spans="2:7" x14ac:dyDescent="0.25">
      <c r="B20" s="25" t="s">
        <v>22</v>
      </c>
      <c r="C20" s="4"/>
      <c r="D20" s="4"/>
      <c r="E20" s="22"/>
      <c r="F20" s="22"/>
      <c r="G20" s="22"/>
    </row>
    <row r="21" spans="2:7" x14ac:dyDescent="0.25">
      <c r="B21" s="25" t="s">
        <v>15</v>
      </c>
      <c r="C21" s="4"/>
      <c r="D21" s="4"/>
      <c r="E21" s="22"/>
      <c r="F21" s="22"/>
      <c r="G21" s="22"/>
    </row>
    <row r="22" spans="2:7" x14ac:dyDescent="0.25">
      <c r="B22" s="5" t="s">
        <v>21</v>
      </c>
      <c r="C22" s="4"/>
      <c r="D22" s="4"/>
      <c r="E22" s="22"/>
      <c r="F22" s="22"/>
      <c r="G22" s="22"/>
    </row>
    <row r="23" spans="2:7" x14ac:dyDescent="0.25">
      <c r="B23" s="24" t="s">
        <v>20</v>
      </c>
      <c r="C23" s="4"/>
      <c r="D23" s="4"/>
      <c r="E23" s="22"/>
      <c r="F23" s="22"/>
      <c r="G23" s="22"/>
    </row>
    <row r="24" spans="2:7" x14ac:dyDescent="0.25">
      <c r="B24" s="5" t="s">
        <v>19</v>
      </c>
      <c r="C24" s="4"/>
      <c r="D24" s="4"/>
      <c r="E24" s="22"/>
      <c r="F24" s="22"/>
      <c r="G24" s="22"/>
    </row>
    <row r="25" spans="2:7" x14ac:dyDescent="0.25">
      <c r="B25" s="24" t="s">
        <v>18</v>
      </c>
      <c r="C25" s="4"/>
      <c r="D25" s="4"/>
      <c r="E25" s="22"/>
      <c r="F25" s="22"/>
      <c r="G25" s="22"/>
    </row>
    <row r="26" spans="2:7" x14ac:dyDescent="0.25">
      <c r="B26" s="9" t="s">
        <v>9</v>
      </c>
      <c r="C26" s="4"/>
      <c r="D26" s="4"/>
      <c r="E26" s="22"/>
      <c r="F26" s="22"/>
      <c r="G26" s="22"/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3"/>
  <sheetViews>
    <sheetView tabSelected="1" zoomScaleNormal="100" workbookViewId="0">
      <selection activeCell="C42" sqref="C42"/>
    </sheetView>
  </sheetViews>
  <sheetFormatPr defaultRowHeight="15" x14ac:dyDescent="0.25"/>
  <cols>
    <col min="1" max="1" width="4.140625" customWidth="1"/>
    <col min="2" max="2" width="33.140625" customWidth="1"/>
    <col min="3" max="3" width="79.5703125" customWidth="1"/>
    <col min="4" max="4" width="20.5703125" customWidth="1"/>
    <col min="5" max="5" width="20.85546875" customWidth="1"/>
    <col min="6" max="7" width="25.28515625" customWidth="1"/>
    <col min="8" max="8" width="15.7109375" customWidth="1"/>
  </cols>
  <sheetData>
    <row r="1" spans="1:6" ht="18" x14ac:dyDescent="0.25">
      <c r="A1" s="61"/>
      <c r="B1" s="62"/>
      <c r="C1" s="62"/>
      <c r="D1" s="62"/>
      <c r="E1" s="62"/>
    </row>
    <row r="2" spans="1:6" ht="15.75" x14ac:dyDescent="0.25">
      <c r="A2" s="61"/>
      <c r="B2" s="200" t="s">
        <v>150</v>
      </c>
      <c r="C2" s="200"/>
      <c r="D2" s="200"/>
      <c r="E2" s="200"/>
    </row>
    <row r="3" spans="1:6" ht="18" x14ac:dyDescent="0.25">
      <c r="A3" s="61"/>
      <c r="B3" s="62"/>
      <c r="C3" s="62"/>
      <c r="D3" s="62"/>
      <c r="E3" s="62"/>
    </row>
    <row r="4" spans="1:6" ht="15.75" x14ac:dyDescent="0.25">
      <c r="A4" s="61"/>
      <c r="B4" s="201" t="s">
        <v>42</v>
      </c>
      <c r="C4" s="201"/>
      <c r="D4" s="201"/>
      <c r="E4" s="201"/>
    </row>
    <row r="5" spans="1:6" s="21" customFormat="1" ht="9.75" customHeight="1" x14ac:dyDescent="0.25">
      <c r="A5" s="61"/>
      <c r="B5" s="62"/>
      <c r="C5" s="62"/>
      <c r="D5" s="62"/>
      <c r="E5" s="62"/>
    </row>
    <row r="6" spans="1:6" s="52" customFormat="1" ht="22.5" customHeight="1" x14ac:dyDescent="0.25">
      <c r="A6" s="61"/>
      <c r="B6" s="202" t="s">
        <v>6</v>
      </c>
      <c r="C6" s="203"/>
      <c r="D6" s="203"/>
      <c r="E6" s="204"/>
    </row>
    <row r="7" spans="1:6" s="52" customFormat="1" ht="18" customHeight="1" x14ac:dyDescent="0.2">
      <c r="A7" s="21"/>
      <c r="B7" s="205">
        <v>1</v>
      </c>
      <c r="C7" s="206"/>
      <c r="D7" s="206"/>
      <c r="E7" s="207"/>
    </row>
    <row r="8" spans="1:6" s="85" customFormat="1" ht="30.75" customHeight="1" x14ac:dyDescent="0.3">
      <c r="A8" s="84"/>
      <c r="B8" s="137" t="s">
        <v>187</v>
      </c>
      <c r="C8" s="137"/>
      <c r="D8" s="138" t="s">
        <v>226</v>
      </c>
      <c r="E8" s="138" t="s">
        <v>227</v>
      </c>
    </row>
    <row r="9" spans="1:6" s="80" customFormat="1" ht="29.25" customHeight="1" x14ac:dyDescent="0.25">
      <c r="A9" s="79"/>
      <c r="B9" s="139" t="s">
        <v>26</v>
      </c>
      <c r="C9" s="139" t="s">
        <v>26</v>
      </c>
      <c r="D9" s="140">
        <v>849399.65</v>
      </c>
      <c r="E9" s="167">
        <v>681342.33</v>
      </c>
      <c r="F9" s="111"/>
    </row>
    <row r="10" spans="1:6" s="80" customFormat="1" ht="16.5" customHeight="1" x14ac:dyDescent="0.25">
      <c r="A10" s="81"/>
      <c r="B10" s="141" t="s">
        <v>151</v>
      </c>
      <c r="C10" s="141" t="s">
        <v>152</v>
      </c>
      <c r="D10" s="142">
        <v>4500</v>
      </c>
      <c r="E10" s="159">
        <v>1500</v>
      </c>
    </row>
    <row r="11" spans="1:6" s="82" customFormat="1" ht="16.5" customHeight="1" x14ac:dyDescent="0.25">
      <c r="A11" s="79"/>
      <c r="B11" s="143" t="s">
        <v>153</v>
      </c>
      <c r="C11" s="143" t="s">
        <v>152</v>
      </c>
      <c r="D11" s="144">
        <v>4500</v>
      </c>
      <c r="E11" s="160">
        <v>1500</v>
      </c>
    </row>
    <row r="12" spans="1:6" s="82" customFormat="1" ht="16.5" customHeight="1" x14ac:dyDescent="0.25">
      <c r="A12" s="79"/>
      <c r="B12" s="145">
        <v>671</v>
      </c>
      <c r="C12" s="145" t="s">
        <v>8</v>
      </c>
      <c r="D12" s="146">
        <v>4500</v>
      </c>
      <c r="E12" s="161">
        <v>1500</v>
      </c>
    </row>
    <row r="13" spans="1:6" s="80" customFormat="1" ht="16.5" customHeight="1" x14ac:dyDescent="0.25">
      <c r="A13" s="79"/>
      <c r="B13" s="141" t="s">
        <v>154</v>
      </c>
      <c r="C13" s="141" t="s">
        <v>155</v>
      </c>
      <c r="D13" s="142">
        <v>0</v>
      </c>
      <c r="E13" s="159">
        <v>7.0000000000000007E-2</v>
      </c>
    </row>
    <row r="14" spans="1:6" s="80" customFormat="1" ht="16.5" customHeight="1" x14ac:dyDescent="0.25">
      <c r="A14" s="79"/>
      <c r="B14" s="143" t="s">
        <v>156</v>
      </c>
      <c r="C14" s="143" t="s">
        <v>157</v>
      </c>
      <c r="D14" s="144">
        <v>0</v>
      </c>
      <c r="E14" s="162">
        <v>7.0000000000000007E-2</v>
      </c>
    </row>
    <row r="15" spans="1:6" s="80" customFormat="1" ht="16.5" customHeight="1" x14ac:dyDescent="0.25">
      <c r="A15" s="79"/>
      <c r="B15" s="145">
        <v>641</v>
      </c>
      <c r="C15" s="145" t="s">
        <v>60</v>
      </c>
      <c r="D15" s="146">
        <v>0</v>
      </c>
      <c r="E15" s="161">
        <v>7.0000000000000007E-2</v>
      </c>
    </row>
    <row r="16" spans="1:6" s="82" customFormat="1" ht="16.5" customHeight="1" x14ac:dyDescent="0.25">
      <c r="A16" s="79"/>
      <c r="B16" s="145">
        <v>641320</v>
      </c>
      <c r="C16" s="145" t="s">
        <v>232</v>
      </c>
      <c r="D16" s="146">
        <v>0</v>
      </c>
      <c r="E16" s="161">
        <v>7.0000000000000007E-2</v>
      </c>
    </row>
    <row r="17" spans="1:5" s="79" customFormat="1" ht="16.5" customHeight="1" x14ac:dyDescent="0.25">
      <c r="B17" s="143" t="s">
        <v>158</v>
      </c>
      <c r="C17" s="143" t="s">
        <v>159</v>
      </c>
      <c r="D17" s="148">
        <v>0</v>
      </c>
      <c r="E17" s="163">
        <v>0</v>
      </c>
    </row>
    <row r="18" spans="1:5" s="79" customFormat="1" ht="16.5" customHeight="1" x14ac:dyDescent="0.25">
      <c r="B18" s="145">
        <v>9221</v>
      </c>
      <c r="C18" s="145" t="s">
        <v>137</v>
      </c>
      <c r="D18" s="148">
        <v>0</v>
      </c>
      <c r="E18" s="163">
        <v>0</v>
      </c>
    </row>
    <row r="19" spans="1:5" s="79" customFormat="1" ht="15.75" x14ac:dyDescent="0.25">
      <c r="A19" s="83"/>
      <c r="B19" s="141" t="s">
        <v>160</v>
      </c>
      <c r="C19" s="141" t="s">
        <v>161</v>
      </c>
      <c r="D19" s="142">
        <v>62415.42</v>
      </c>
      <c r="E19" s="159">
        <v>41896.11</v>
      </c>
    </row>
    <row r="20" spans="1:5" s="79" customFormat="1" ht="15.75" x14ac:dyDescent="0.25">
      <c r="B20" s="143" t="s">
        <v>162</v>
      </c>
      <c r="C20" s="143" t="s">
        <v>163</v>
      </c>
      <c r="D20" s="144">
        <v>62415.42</v>
      </c>
      <c r="E20" s="160">
        <v>41896.11</v>
      </c>
    </row>
    <row r="21" spans="1:5" s="79" customFormat="1" ht="15.75" x14ac:dyDescent="0.25">
      <c r="B21" s="145">
        <v>634</v>
      </c>
      <c r="C21" s="145" t="s">
        <v>164</v>
      </c>
      <c r="D21" s="146">
        <v>0</v>
      </c>
      <c r="E21" s="161">
        <v>0</v>
      </c>
    </row>
    <row r="22" spans="1:5" s="79" customFormat="1" ht="15.75" x14ac:dyDescent="0.25">
      <c r="B22" s="145">
        <v>636</v>
      </c>
      <c r="C22" s="145" t="s">
        <v>165</v>
      </c>
      <c r="D22" s="146">
        <v>0</v>
      </c>
      <c r="E22" s="161">
        <v>0</v>
      </c>
    </row>
    <row r="23" spans="1:5" s="79" customFormat="1" ht="15.75" x14ac:dyDescent="0.25">
      <c r="B23" s="145">
        <v>652</v>
      </c>
      <c r="C23" s="145" t="s">
        <v>166</v>
      </c>
      <c r="D23" s="146">
        <v>62415.42</v>
      </c>
      <c r="E23" s="161">
        <v>41896.11</v>
      </c>
    </row>
    <row r="24" spans="1:5" s="79" customFormat="1" ht="15.75" x14ac:dyDescent="0.25">
      <c r="B24" s="143" t="s">
        <v>134</v>
      </c>
      <c r="C24" s="143" t="s">
        <v>135</v>
      </c>
      <c r="D24" s="144">
        <v>71882.23</v>
      </c>
      <c r="E24" s="160">
        <v>36081.72</v>
      </c>
    </row>
    <row r="25" spans="1:5" s="79" customFormat="1" ht="15.75" x14ac:dyDescent="0.25">
      <c r="B25" s="145">
        <v>922</v>
      </c>
      <c r="C25" s="145" t="s">
        <v>188</v>
      </c>
      <c r="D25" s="146">
        <v>71882.23</v>
      </c>
      <c r="E25" s="161">
        <v>36081.72</v>
      </c>
    </row>
    <row r="26" spans="1:5" s="79" customFormat="1" ht="15.75" x14ac:dyDescent="0.25">
      <c r="B26" s="143" t="s">
        <v>167</v>
      </c>
      <c r="C26" s="143" t="s">
        <v>131</v>
      </c>
      <c r="D26" s="144">
        <v>22900</v>
      </c>
      <c r="E26" s="160">
        <v>17000</v>
      </c>
    </row>
    <row r="27" spans="1:5" s="79" customFormat="1" ht="15.75" x14ac:dyDescent="0.25">
      <c r="B27" s="145">
        <v>671</v>
      </c>
      <c r="C27" s="145" t="s">
        <v>64</v>
      </c>
      <c r="D27" s="146">
        <v>22900</v>
      </c>
      <c r="E27" s="161">
        <v>17000</v>
      </c>
    </row>
    <row r="28" spans="1:5" s="79" customFormat="1" ht="15.75" x14ac:dyDescent="0.25">
      <c r="B28" s="143" t="s">
        <v>167</v>
      </c>
      <c r="C28" s="149" t="s">
        <v>195</v>
      </c>
      <c r="D28" s="146">
        <v>0</v>
      </c>
      <c r="E28" s="161">
        <v>8900</v>
      </c>
    </row>
    <row r="29" spans="1:5" s="79" customFormat="1" ht="15.75" x14ac:dyDescent="0.25">
      <c r="B29" s="145">
        <v>67121</v>
      </c>
      <c r="C29" s="150" t="s">
        <v>195</v>
      </c>
      <c r="D29" s="146">
        <v>0</v>
      </c>
      <c r="E29" s="161">
        <v>8900</v>
      </c>
    </row>
    <row r="30" spans="1:5" s="79" customFormat="1" ht="15.75" x14ac:dyDescent="0.25">
      <c r="A30" s="83"/>
      <c r="B30" s="141" t="s">
        <v>168</v>
      </c>
      <c r="C30" s="141" t="s">
        <v>169</v>
      </c>
      <c r="D30" s="142">
        <v>669228</v>
      </c>
      <c r="E30" s="159">
        <v>609311.15</v>
      </c>
    </row>
    <row r="31" spans="1:5" s="79" customFormat="1" ht="15.75" x14ac:dyDescent="0.25">
      <c r="B31" s="143" t="s">
        <v>170</v>
      </c>
      <c r="C31" s="145" t="s">
        <v>171</v>
      </c>
      <c r="D31" s="144">
        <v>669228</v>
      </c>
      <c r="E31" s="168">
        <v>609311.15</v>
      </c>
    </row>
    <row r="32" spans="1:5" s="79" customFormat="1" ht="15.75" x14ac:dyDescent="0.25">
      <c r="B32" s="145">
        <v>634</v>
      </c>
      <c r="C32" s="145" t="s">
        <v>164</v>
      </c>
      <c r="D32" s="146">
        <v>0</v>
      </c>
      <c r="E32" s="169">
        <v>0</v>
      </c>
    </row>
    <row r="33" spans="1:5" s="79" customFormat="1" ht="15.75" x14ac:dyDescent="0.25">
      <c r="B33" s="145">
        <v>636</v>
      </c>
      <c r="C33" s="145" t="s">
        <v>165</v>
      </c>
      <c r="D33" s="146">
        <v>669228</v>
      </c>
      <c r="E33" s="164">
        <v>609311.15</v>
      </c>
    </row>
    <row r="34" spans="1:5" s="79" customFormat="1" ht="15.75" x14ac:dyDescent="0.25">
      <c r="B34" s="143" t="s">
        <v>172</v>
      </c>
      <c r="C34" s="145" t="s">
        <v>173</v>
      </c>
      <c r="D34" s="144">
        <f>SUM(D36)</f>
        <v>17255</v>
      </c>
      <c r="E34" s="162">
        <v>2735</v>
      </c>
    </row>
    <row r="35" spans="1:5" s="79" customFormat="1" ht="15.75" x14ac:dyDescent="0.25">
      <c r="B35" s="145">
        <v>632</v>
      </c>
      <c r="C35" s="145" t="s">
        <v>174</v>
      </c>
      <c r="D35" s="146">
        <v>0</v>
      </c>
      <c r="E35" s="161">
        <v>0</v>
      </c>
    </row>
    <row r="36" spans="1:5" s="79" customFormat="1" ht="15.75" x14ac:dyDescent="0.25">
      <c r="B36" s="145">
        <v>638</v>
      </c>
      <c r="C36" s="145" t="s">
        <v>175</v>
      </c>
      <c r="D36" s="146">
        <v>17255</v>
      </c>
      <c r="E36" s="161">
        <v>2735</v>
      </c>
    </row>
    <row r="37" spans="1:5" s="79" customFormat="1" ht="15.75" x14ac:dyDescent="0.25">
      <c r="B37" s="145">
        <v>638110</v>
      </c>
      <c r="C37" s="145" t="s">
        <v>233</v>
      </c>
      <c r="D37" s="146">
        <v>0</v>
      </c>
      <c r="E37" s="161">
        <v>1219</v>
      </c>
    </row>
    <row r="38" spans="1:5" s="79" customFormat="1" ht="15.75" x14ac:dyDescent="0.25">
      <c r="B38" s="145">
        <v>638210</v>
      </c>
      <c r="C38" s="145" t="s">
        <v>234</v>
      </c>
      <c r="D38" s="146">
        <v>0</v>
      </c>
      <c r="E38" s="161">
        <v>1516</v>
      </c>
    </row>
    <row r="39" spans="1:5" s="79" customFormat="1" ht="15.75" x14ac:dyDescent="0.25">
      <c r="B39" s="143" t="s">
        <v>176</v>
      </c>
      <c r="C39" s="145" t="s">
        <v>177</v>
      </c>
      <c r="D39" s="146">
        <v>1219</v>
      </c>
      <c r="E39" s="160">
        <v>0</v>
      </c>
    </row>
    <row r="40" spans="1:5" s="79" customFormat="1" ht="15.75" x14ac:dyDescent="0.25">
      <c r="B40" s="145">
        <v>9221</v>
      </c>
      <c r="C40" s="145" t="s">
        <v>235</v>
      </c>
      <c r="D40" s="146">
        <v>1219</v>
      </c>
      <c r="E40" s="161">
        <v>0</v>
      </c>
    </row>
    <row r="41" spans="1:5" s="79" customFormat="1" ht="27.75" customHeight="1" x14ac:dyDescent="0.25">
      <c r="B41" s="152" t="s">
        <v>25</v>
      </c>
      <c r="C41" s="152" t="s">
        <v>25</v>
      </c>
      <c r="D41" s="140">
        <v>849399.65</v>
      </c>
      <c r="E41" s="140">
        <v>770223.24</v>
      </c>
    </row>
    <row r="42" spans="1:5" s="79" customFormat="1" ht="14.25" customHeight="1" x14ac:dyDescent="0.25">
      <c r="B42" s="141" t="s">
        <v>212</v>
      </c>
      <c r="C42" s="141" t="s">
        <v>179</v>
      </c>
      <c r="D42" s="142">
        <v>693628</v>
      </c>
      <c r="E42" s="140">
        <v>687603.83</v>
      </c>
    </row>
    <row r="43" spans="1:5" s="79" customFormat="1" ht="15.75" x14ac:dyDescent="0.25">
      <c r="B43" s="141" t="s">
        <v>192</v>
      </c>
      <c r="C43" s="141" t="s">
        <v>193</v>
      </c>
      <c r="D43" s="142">
        <v>687728</v>
      </c>
      <c r="E43" s="140">
        <v>681703.83</v>
      </c>
    </row>
    <row r="44" spans="1:5" s="79" customFormat="1" ht="15.75" x14ac:dyDescent="0.25">
      <c r="B44" s="141" t="s">
        <v>210</v>
      </c>
      <c r="C44" s="141" t="s">
        <v>152</v>
      </c>
      <c r="D44" s="142">
        <v>1500</v>
      </c>
      <c r="E44" s="140">
        <v>1500</v>
      </c>
    </row>
    <row r="45" spans="1:5" s="79" customFormat="1" ht="15.75" x14ac:dyDescent="0.25">
      <c r="B45" s="141" t="s">
        <v>211</v>
      </c>
      <c r="C45" s="141" t="s">
        <v>152</v>
      </c>
      <c r="D45" s="142">
        <v>1500</v>
      </c>
      <c r="E45" s="140">
        <v>1500</v>
      </c>
    </row>
    <row r="46" spans="1:5" s="79" customFormat="1" ht="15.75" x14ac:dyDescent="0.25">
      <c r="B46" s="150">
        <v>323</v>
      </c>
      <c r="C46" s="150" t="s">
        <v>68</v>
      </c>
      <c r="D46" s="151">
        <v>1500</v>
      </c>
      <c r="E46" s="153">
        <v>1500</v>
      </c>
    </row>
    <row r="47" spans="1:5" s="79" customFormat="1" ht="15.75" x14ac:dyDescent="0.25">
      <c r="B47" s="150">
        <v>323220</v>
      </c>
      <c r="C47" s="150" t="s">
        <v>236</v>
      </c>
      <c r="D47" s="151">
        <v>0</v>
      </c>
      <c r="E47" s="153">
        <v>1500</v>
      </c>
    </row>
    <row r="48" spans="1:5" s="79" customFormat="1" ht="15.75" x14ac:dyDescent="0.25">
      <c r="A48" s="83"/>
      <c r="B48" s="141" t="s">
        <v>160</v>
      </c>
      <c r="C48" s="141" t="s">
        <v>180</v>
      </c>
      <c r="D48" s="142">
        <v>17000</v>
      </c>
      <c r="E48" s="142">
        <v>17000</v>
      </c>
    </row>
    <row r="49" spans="2:5" s="79" customFormat="1" ht="15.75" x14ac:dyDescent="0.25">
      <c r="B49" s="154" t="s">
        <v>167</v>
      </c>
      <c r="C49" s="155" t="s">
        <v>181</v>
      </c>
      <c r="D49" s="142">
        <v>17000</v>
      </c>
      <c r="E49" s="142">
        <v>17000</v>
      </c>
    </row>
    <row r="50" spans="2:5" s="79" customFormat="1" ht="15.75" x14ac:dyDescent="0.25">
      <c r="B50" s="149">
        <v>32</v>
      </c>
      <c r="C50" s="149" t="s">
        <v>8</v>
      </c>
      <c r="D50" s="147">
        <f>SUM(D51:D69)</f>
        <v>17000</v>
      </c>
      <c r="E50" s="147">
        <v>17000</v>
      </c>
    </row>
    <row r="51" spans="2:5" s="79" customFormat="1" ht="15.75" x14ac:dyDescent="0.25">
      <c r="B51" s="145">
        <v>322</v>
      </c>
      <c r="C51" s="145" t="s">
        <v>182</v>
      </c>
      <c r="D51" s="148">
        <v>5839</v>
      </c>
      <c r="E51" s="146">
        <v>5838.62</v>
      </c>
    </row>
    <row r="52" spans="2:5" s="79" customFormat="1" ht="15.75" x14ac:dyDescent="0.25">
      <c r="B52" s="145">
        <v>322110</v>
      </c>
      <c r="C52" s="145" t="s">
        <v>237</v>
      </c>
      <c r="D52" s="148">
        <v>0</v>
      </c>
      <c r="E52" s="146">
        <v>605.72</v>
      </c>
    </row>
    <row r="53" spans="2:5" s="79" customFormat="1" ht="15.75" x14ac:dyDescent="0.25">
      <c r="B53" s="145">
        <v>322120</v>
      </c>
      <c r="C53" s="145" t="s">
        <v>238</v>
      </c>
      <c r="D53" s="148">
        <v>0</v>
      </c>
      <c r="E53" s="146">
        <v>2086</v>
      </c>
    </row>
    <row r="54" spans="2:5" s="79" customFormat="1" ht="15.75" x14ac:dyDescent="0.25">
      <c r="B54" s="145">
        <v>322140</v>
      </c>
      <c r="C54" s="145" t="s">
        <v>239</v>
      </c>
      <c r="D54" s="148">
        <v>0</v>
      </c>
      <c r="E54" s="146">
        <v>641.22</v>
      </c>
    </row>
    <row r="55" spans="2:5" s="79" customFormat="1" ht="15.75" x14ac:dyDescent="0.25">
      <c r="B55" s="145">
        <v>322190</v>
      </c>
      <c r="C55" s="145" t="s">
        <v>240</v>
      </c>
      <c r="D55" s="148">
        <v>0</v>
      </c>
      <c r="E55" s="146">
        <v>1003.53</v>
      </c>
    </row>
    <row r="56" spans="2:5" s="79" customFormat="1" ht="15.75" x14ac:dyDescent="0.25">
      <c r="B56" s="145">
        <v>322310</v>
      </c>
      <c r="C56" s="145" t="s">
        <v>241</v>
      </c>
      <c r="D56" s="148">
        <v>0</v>
      </c>
      <c r="E56" s="146">
        <v>1502.15</v>
      </c>
    </row>
    <row r="57" spans="2:5" s="79" customFormat="1" ht="15.75" x14ac:dyDescent="0.25">
      <c r="B57" s="145">
        <v>323</v>
      </c>
      <c r="C57" s="145" t="s">
        <v>183</v>
      </c>
      <c r="D57" s="148">
        <v>10551</v>
      </c>
      <c r="E57" s="146">
        <v>10551.38</v>
      </c>
    </row>
    <row r="58" spans="2:5" s="79" customFormat="1" ht="15.75" x14ac:dyDescent="0.25">
      <c r="B58" s="145">
        <v>323110</v>
      </c>
      <c r="C58" s="145" t="s">
        <v>242</v>
      </c>
      <c r="D58" s="148">
        <v>0</v>
      </c>
      <c r="E58" s="146">
        <v>487.33</v>
      </c>
    </row>
    <row r="59" spans="2:5" s="79" customFormat="1" ht="15.75" x14ac:dyDescent="0.25">
      <c r="B59" s="145">
        <v>323210</v>
      </c>
      <c r="C59" s="145" t="s">
        <v>243</v>
      </c>
      <c r="D59" s="148">
        <v>0</v>
      </c>
      <c r="E59" s="146">
        <v>1698.75</v>
      </c>
    </row>
    <row r="60" spans="2:5" s="79" customFormat="1" ht="15.75" x14ac:dyDescent="0.25">
      <c r="B60" s="145">
        <v>323310</v>
      </c>
      <c r="C60" s="145" t="s">
        <v>244</v>
      </c>
      <c r="D60" s="148">
        <v>0</v>
      </c>
      <c r="E60" s="146">
        <v>191.16</v>
      </c>
    </row>
    <row r="61" spans="2:5" s="79" customFormat="1" ht="15.75" x14ac:dyDescent="0.25">
      <c r="B61" s="145">
        <v>323410</v>
      </c>
      <c r="C61" s="145" t="s">
        <v>245</v>
      </c>
      <c r="D61" s="148">
        <v>0</v>
      </c>
      <c r="E61" s="146">
        <v>5.0199999999999996</v>
      </c>
    </row>
    <row r="62" spans="2:5" s="79" customFormat="1" ht="15.75" x14ac:dyDescent="0.25">
      <c r="B62" s="145">
        <v>323520</v>
      </c>
      <c r="C62" s="145" t="s">
        <v>246</v>
      </c>
      <c r="D62" s="148">
        <v>0</v>
      </c>
      <c r="E62" s="146">
        <v>1592.7</v>
      </c>
    </row>
    <row r="63" spans="2:5" s="79" customFormat="1" ht="15.75" x14ac:dyDescent="0.25">
      <c r="B63" s="145">
        <v>323610</v>
      </c>
      <c r="C63" s="145" t="s">
        <v>247</v>
      </c>
      <c r="D63" s="148">
        <v>0</v>
      </c>
      <c r="E63" s="146">
        <v>955.62</v>
      </c>
    </row>
    <row r="64" spans="2:5" s="79" customFormat="1" ht="15.75" x14ac:dyDescent="0.25">
      <c r="B64" s="145">
        <v>323770</v>
      </c>
      <c r="C64" s="145" t="s">
        <v>248</v>
      </c>
      <c r="D64" s="148">
        <v>0</v>
      </c>
      <c r="E64" s="146">
        <v>612.5</v>
      </c>
    </row>
    <row r="65" spans="1:5" s="79" customFormat="1" ht="15.75" x14ac:dyDescent="0.25">
      <c r="B65" s="145">
        <v>323810</v>
      </c>
      <c r="C65" s="145" t="s">
        <v>249</v>
      </c>
      <c r="D65" s="148">
        <v>0</v>
      </c>
      <c r="E65" s="146">
        <v>2569.58</v>
      </c>
    </row>
    <row r="66" spans="1:5" s="79" customFormat="1" ht="15.75" x14ac:dyDescent="0.25">
      <c r="B66" s="145">
        <v>323820</v>
      </c>
      <c r="C66" s="145" t="s">
        <v>250</v>
      </c>
      <c r="D66" s="148">
        <v>0</v>
      </c>
      <c r="E66" s="146">
        <v>249.88</v>
      </c>
    </row>
    <row r="67" spans="1:5" s="79" customFormat="1" ht="15.75" x14ac:dyDescent="0.25">
      <c r="B67" s="145">
        <v>323890</v>
      </c>
      <c r="C67" s="145" t="s">
        <v>251</v>
      </c>
      <c r="D67" s="148">
        <v>0</v>
      </c>
      <c r="E67" s="146">
        <v>2188.84</v>
      </c>
    </row>
    <row r="68" spans="1:5" s="79" customFormat="1" ht="15.75" x14ac:dyDescent="0.25">
      <c r="B68" s="145">
        <v>329</v>
      </c>
      <c r="C68" s="145" t="s">
        <v>184</v>
      </c>
      <c r="D68" s="148">
        <v>610</v>
      </c>
      <c r="E68" s="146">
        <v>610</v>
      </c>
    </row>
    <row r="69" spans="1:5" s="79" customFormat="1" ht="15.75" x14ac:dyDescent="0.25">
      <c r="B69" s="145">
        <v>329410</v>
      </c>
      <c r="C69" s="145" t="s">
        <v>252</v>
      </c>
      <c r="D69" s="148">
        <v>0</v>
      </c>
      <c r="E69" s="148">
        <v>610</v>
      </c>
    </row>
    <row r="70" spans="1:5" s="79" customFormat="1" ht="15.75" x14ac:dyDescent="0.25">
      <c r="A70" s="83"/>
      <c r="B70" s="141" t="s">
        <v>185</v>
      </c>
      <c r="C70" s="141" t="s">
        <v>178</v>
      </c>
      <c r="D70" s="142">
        <v>537000</v>
      </c>
      <c r="E70" s="142">
        <f>E71+E81</f>
        <v>745114.21000000008</v>
      </c>
    </row>
    <row r="71" spans="1:5" s="79" customFormat="1" ht="15.75" x14ac:dyDescent="0.25">
      <c r="B71" s="154" t="s">
        <v>170</v>
      </c>
      <c r="C71" s="155" t="s">
        <v>171</v>
      </c>
      <c r="D71" s="142">
        <v>537000</v>
      </c>
      <c r="E71" s="142">
        <f>E72+E83</f>
        <v>663403.83000000007</v>
      </c>
    </row>
    <row r="72" spans="1:5" s="79" customFormat="1" ht="15.75" x14ac:dyDescent="0.25">
      <c r="B72" s="143">
        <v>31</v>
      </c>
      <c r="C72" s="143" t="s">
        <v>4</v>
      </c>
      <c r="D72" s="147">
        <f>SUM(D73:D81)</f>
        <v>623100</v>
      </c>
      <c r="E72" s="147">
        <f>E73+E75+E81</f>
        <v>599027.9</v>
      </c>
    </row>
    <row r="73" spans="1:5" s="79" customFormat="1" ht="15.75" x14ac:dyDescent="0.25">
      <c r="B73" s="145">
        <v>311</v>
      </c>
      <c r="C73" s="145" t="s">
        <v>16</v>
      </c>
      <c r="D73" s="148">
        <v>520000</v>
      </c>
      <c r="E73" s="146">
        <v>494635.96</v>
      </c>
    </row>
    <row r="74" spans="1:5" s="79" customFormat="1" ht="15.75" x14ac:dyDescent="0.25">
      <c r="B74" s="145">
        <v>311110</v>
      </c>
      <c r="C74" s="145" t="s">
        <v>253</v>
      </c>
      <c r="D74" s="148">
        <v>0</v>
      </c>
      <c r="E74" s="146">
        <v>494635.96</v>
      </c>
    </row>
    <row r="75" spans="1:5" s="79" customFormat="1" ht="15.75" x14ac:dyDescent="0.25">
      <c r="B75" s="145">
        <v>312</v>
      </c>
      <c r="C75" s="145" t="s">
        <v>65</v>
      </c>
      <c r="D75" s="148">
        <v>21100</v>
      </c>
      <c r="E75" s="146">
        <v>22681.56</v>
      </c>
    </row>
    <row r="76" spans="1:5" s="79" customFormat="1" ht="15.75" x14ac:dyDescent="0.25">
      <c r="B76" s="145">
        <v>312120</v>
      </c>
      <c r="C76" s="145" t="s">
        <v>254</v>
      </c>
      <c r="D76" s="148">
        <v>0</v>
      </c>
      <c r="E76" s="146">
        <v>11777.96</v>
      </c>
    </row>
    <row r="77" spans="1:5" s="79" customFormat="1" ht="15.75" x14ac:dyDescent="0.25">
      <c r="B77" s="145">
        <v>312131</v>
      </c>
      <c r="C77" s="145" t="s">
        <v>255</v>
      </c>
      <c r="D77" s="148">
        <v>0</v>
      </c>
      <c r="E77" s="146">
        <v>1800</v>
      </c>
    </row>
    <row r="78" spans="1:5" s="79" customFormat="1" ht="15.75" x14ac:dyDescent="0.25">
      <c r="B78" s="145">
        <v>312150</v>
      </c>
      <c r="C78" s="145" t="s">
        <v>256</v>
      </c>
      <c r="D78" s="148">
        <v>0</v>
      </c>
      <c r="E78" s="146">
        <v>882.88</v>
      </c>
    </row>
    <row r="79" spans="1:5" s="79" customFormat="1" ht="15.75" x14ac:dyDescent="0.25">
      <c r="B79" s="145">
        <v>312160</v>
      </c>
      <c r="C79" s="145" t="s">
        <v>257</v>
      </c>
      <c r="D79" s="148">
        <v>0</v>
      </c>
      <c r="E79" s="146">
        <v>7800</v>
      </c>
    </row>
    <row r="80" spans="1:5" s="79" customFormat="1" ht="15.75" x14ac:dyDescent="0.25">
      <c r="B80" s="145">
        <v>312190</v>
      </c>
      <c r="C80" s="145" t="s">
        <v>258</v>
      </c>
      <c r="D80" s="148">
        <v>0</v>
      </c>
      <c r="E80" s="146">
        <v>220.72</v>
      </c>
    </row>
    <row r="81" spans="2:5" s="79" customFormat="1" ht="15.75" x14ac:dyDescent="0.25">
      <c r="B81" s="145">
        <v>313</v>
      </c>
      <c r="C81" s="145" t="s">
        <v>66</v>
      </c>
      <c r="D81" s="148">
        <v>82000</v>
      </c>
      <c r="E81" s="146">
        <v>81710.38</v>
      </c>
    </row>
    <row r="82" spans="2:5" s="79" customFormat="1" ht="15.75" x14ac:dyDescent="0.25">
      <c r="B82" s="145">
        <v>313210</v>
      </c>
      <c r="C82" s="145" t="s">
        <v>259</v>
      </c>
      <c r="D82" s="148">
        <v>0</v>
      </c>
      <c r="E82" s="146">
        <v>81710.38</v>
      </c>
    </row>
    <row r="83" spans="2:5" s="79" customFormat="1" ht="15.75" x14ac:dyDescent="0.25">
      <c r="B83" s="143">
        <v>32</v>
      </c>
      <c r="C83" s="143" t="s">
        <v>8</v>
      </c>
      <c r="D83" s="144">
        <f>SUM(D84:D89)</f>
        <v>46128</v>
      </c>
      <c r="E83" s="144">
        <f>E84+E86+E89</f>
        <v>64375.93</v>
      </c>
    </row>
    <row r="84" spans="2:5" s="79" customFormat="1" ht="15.75" x14ac:dyDescent="0.25">
      <c r="B84" s="145">
        <v>321</v>
      </c>
      <c r="C84" s="145" t="s">
        <v>17</v>
      </c>
      <c r="D84" s="148">
        <v>17800</v>
      </c>
      <c r="E84" s="146">
        <v>21686.78</v>
      </c>
    </row>
    <row r="85" spans="2:5" s="79" customFormat="1" ht="15.75" x14ac:dyDescent="0.25">
      <c r="B85" s="145">
        <v>321210</v>
      </c>
      <c r="C85" s="145" t="s">
        <v>260</v>
      </c>
      <c r="D85" s="148">
        <v>0</v>
      </c>
      <c r="E85" s="146">
        <v>21686.78</v>
      </c>
    </row>
    <row r="86" spans="2:5" s="79" customFormat="1" ht="15.75" x14ac:dyDescent="0.25">
      <c r="B86" s="145">
        <v>323</v>
      </c>
      <c r="C86" s="145" t="s">
        <v>183</v>
      </c>
      <c r="D86" s="148">
        <v>26000</v>
      </c>
      <c r="E86" s="146">
        <v>40361.15</v>
      </c>
    </row>
    <row r="87" spans="2:5" s="79" customFormat="1" ht="15.75" x14ac:dyDescent="0.25">
      <c r="B87" s="145">
        <v>323210</v>
      </c>
      <c r="C87" s="145" t="s">
        <v>261</v>
      </c>
      <c r="D87" s="148">
        <v>0</v>
      </c>
      <c r="E87" s="146">
        <v>15000</v>
      </c>
    </row>
    <row r="88" spans="2:5" s="79" customFormat="1" ht="15.75" x14ac:dyDescent="0.25">
      <c r="B88" s="145">
        <v>323720</v>
      </c>
      <c r="C88" s="145" t="s">
        <v>262</v>
      </c>
      <c r="D88" s="148">
        <v>0</v>
      </c>
      <c r="E88" s="146">
        <v>25361.15</v>
      </c>
    </row>
    <row r="89" spans="2:5" s="79" customFormat="1" ht="15.75" x14ac:dyDescent="0.25">
      <c r="B89" s="145">
        <v>329</v>
      </c>
      <c r="C89" s="145" t="s">
        <v>184</v>
      </c>
      <c r="D89" s="148">
        <v>2328</v>
      </c>
      <c r="E89" s="146">
        <v>2328</v>
      </c>
    </row>
    <row r="90" spans="2:5" s="79" customFormat="1" ht="15.75" x14ac:dyDescent="0.25">
      <c r="B90" s="145">
        <v>329550</v>
      </c>
      <c r="C90" s="145" t="s">
        <v>263</v>
      </c>
      <c r="D90" s="148">
        <v>0</v>
      </c>
      <c r="E90" s="146">
        <v>2328</v>
      </c>
    </row>
    <row r="91" spans="2:5" s="79" customFormat="1" ht="15.75" x14ac:dyDescent="0.25">
      <c r="B91" s="141" t="s">
        <v>194</v>
      </c>
      <c r="C91" s="141" t="s">
        <v>195</v>
      </c>
      <c r="D91" s="142">
        <v>5900</v>
      </c>
      <c r="E91" s="142">
        <v>5900</v>
      </c>
    </row>
    <row r="92" spans="2:5" s="79" customFormat="1" ht="15.75" x14ac:dyDescent="0.25">
      <c r="B92" s="141" t="s">
        <v>167</v>
      </c>
      <c r="C92" s="141" t="s">
        <v>131</v>
      </c>
      <c r="D92" s="142">
        <v>5900</v>
      </c>
      <c r="E92" s="142">
        <v>5900</v>
      </c>
    </row>
    <row r="93" spans="2:5" s="79" customFormat="1" ht="15.75" x14ac:dyDescent="0.25">
      <c r="B93" s="145">
        <v>422</v>
      </c>
      <c r="C93" s="145" t="s">
        <v>222</v>
      </c>
      <c r="D93" s="146">
        <v>5900</v>
      </c>
      <c r="E93" s="146">
        <v>5900</v>
      </c>
    </row>
    <row r="94" spans="2:5" s="79" customFormat="1" ht="15.75" x14ac:dyDescent="0.25">
      <c r="B94" s="145">
        <v>422620</v>
      </c>
      <c r="C94" s="145" t="s">
        <v>223</v>
      </c>
      <c r="D94" s="146">
        <v>5900</v>
      </c>
      <c r="E94" s="146">
        <v>5900</v>
      </c>
    </row>
    <row r="95" spans="2:5" s="79" customFormat="1" ht="15.75" x14ac:dyDescent="0.25">
      <c r="B95" s="141" t="s">
        <v>189</v>
      </c>
      <c r="C95" s="141" t="s">
        <v>132</v>
      </c>
      <c r="D95" s="142">
        <v>155771.65</v>
      </c>
      <c r="E95" s="142">
        <v>82619.41</v>
      </c>
    </row>
    <row r="96" spans="2:5" s="79" customFormat="1" ht="15.75" x14ac:dyDescent="0.25">
      <c r="B96" s="141" t="s">
        <v>213</v>
      </c>
      <c r="C96" s="141" t="s">
        <v>214</v>
      </c>
      <c r="D96" s="142">
        <v>21474</v>
      </c>
      <c r="E96" s="142">
        <v>20435</v>
      </c>
    </row>
    <row r="97" spans="2:5" s="79" customFormat="1" ht="15.75" x14ac:dyDescent="0.25">
      <c r="B97" s="141" t="s">
        <v>153</v>
      </c>
      <c r="C97" s="141" t="s">
        <v>152</v>
      </c>
      <c r="D97" s="142">
        <v>3000</v>
      </c>
      <c r="E97" s="142">
        <v>3000</v>
      </c>
    </row>
    <row r="98" spans="2:5" s="79" customFormat="1" ht="15.75" x14ac:dyDescent="0.25">
      <c r="B98" s="141">
        <v>4</v>
      </c>
      <c r="C98" s="141" t="s">
        <v>224</v>
      </c>
      <c r="D98" s="142">
        <v>3000</v>
      </c>
      <c r="E98" s="142">
        <v>3000</v>
      </c>
    </row>
    <row r="99" spans="2:5" s="79" customFormat="1" ht="15.75" x14ac:dyDescent="0.25">
      <c r="B99" s="150">
        <v>422</v>
      </c>
      <c r="C99" s="145" t="s">
        <v>222</v>
      </c>
      <c r="D99" s="151">
        <v>3000</v>
      </c>
      <c r="E99" s="151">
        <v>3000</v>
      </c>
    </row>
    <row r="100" spans="2:5" s="79" customFormat="1" ht="15.75" x14ac:dyDescent="0.25">
      <c r="B100" s="150">
        <v>422190</v>
      </c>
      <c r="C100" s="145" t="s">
        <v>225</v>
      </c>
      <c r="D100" s="151">
        <v>0</v>
      </c>
      <c r="E100" s="151">
        <v>3000</v>
      </c>
    </row>
    <row r="101" spans="2:5" s="79" customFormat="1" ht="15.75" x14ac:dyDescent="0.25">
      <c r="B101" s="141" t="s">
        <v>185</v>
      </c>
      <c r="C101" s="141" t="s">
        <v>178</v>
      </c>
      <c r="D101" s="142">
        <v>17255</v>
      </c>
      <c r="E101" s="142">
        <v>10255</v>
      </c>
    </row>
    <row r="102" spans="2:5" s="79" customFormat="1" ht="15.75" x14ac:dyDescent="0.25">
      <c r="B102" s="141" t="s">
        <v>172</v>
      </c>
      <c r="C102" s="141" t="s">
        <v>215</v>
      </c>
      <c r="D102" s="142">
        <v>17255</v>
      </c>
      <c r="E102" s="142">
        <v>10255</v>
      </c>
    </row>
    <row r="103" spans="2:5" s="79" customFormat="1" ht="15.75" x14ac:dyDescent="0.25">
      <c r="B103" s="149">
        <v>32</v>
      </c>
      <c r="C103" s="149" t="s">
        <v>8</v>
      </c>
      <c r="D103" s="147">
        <v>17255</v>
      </c>
      <c r="E103" s="151">
        <v>0</v>
      </c>
    </row>
    <row r="104" spans="2:5" s="79" customFormat="1" ht="15.75" x14ac:dyDescent="0.25">
      <c r="B104" s="150">
        <v>321</v>
      </c>
      <c r="C104" s="150" t="s">
        <v>17</v>
      </c>
      <c r="D104" s="151">
        <v>17255</v>
      </c>
      <c r="E104" s="151">
        <v>10255</v>
      </c>
    </row>
    <row r="105" spans="2:5" s="79" customFormat="1" ht="15.75" x14ac:dyDescent="0.25">
      <c r="B105" s="150">
        <v>321140</v>
      </c>
      <c r="C105" s="150" t="s">
        <v>264</v>
      </c>
      <c r="D105" s="151">
        <v>0</v>
      </c>
      <c r="E105" s="151">
        <v>2850</v>
      </c>
    </row>
    <row r="106" spans="2:5" s="79" customFormat="1" ht="15.75" x14ac:dyDescent="0.25">
      <c r="B106" s="150">
        <v>321150</v>
      </c>
      <c r="C106" s="150" t="s">
        <v>265</v>
      </c>
      <c r="D106" s="151">
        <v>0</v>
      </c>
      <c r="E106" s="151">
        <v>500</v>
      </c>
    </row>
    <row r="107" spans="2:5" s="79" customFormat="1" ht="15.75" x14ac:dyDescent="0.25">
      <c r="B107" s="150">
        <v>321160</v>
      </c>
      <c r="C107" s="150" t="s">
        <v>266</v>
      </c>
      <c r="D107" s="151">
        <v>0</v>
      </c>
      <c r="E107" s="151">
        <v>4500</v>
      </c>
    </row>
    <row r="108" spans="2:5" s="79" customFormat="1" ht="15.75" x14ac:dyDescent="0.25">
      <c r="B108" s="150">
        <v>321310</v>
      </c>
      <c r="C108" s="150" t="s">
        <v>267</v>
      </c>
      <c r="D108" s="151">
        <v>0</v>
      </c>
      <c r="E108" s="151">
        <v>9585</v>
      </c>
    </row>
    <row r="109" spans="2:5" s="79" customFormat="1" ht="15.75" x14ac:dyDescent="0.25">
      <c r="B109" s="165" t="s">
        <v>269</v>
      </c>
      <c r="C109" s="141" t="s">
        <v>268</v>
      </c>
      <c r="D109" s="142">
        <v>1219</v>
      </c>
      <c r="E109" s="142">
        <v>0</v>
      </c>
    </row>
    <row r="110" spans="2:5" s="79" customFormat="1" ht="15.75" x14ac:dyDescent="0.25">
      <c r="B110" s="150">
        <v>321</v>
      </c>
      <c r="C110" s="150" t="s">
        <v>270</v>
      </c>
      <c r="D110" s="151">
        <v>1219</v>
      </c>
      <c r="E110" s="151">
        <v>0</v>
      </c>
    </row>
    <row r="111" spans="2:5" s="79" customFormat="1" ht="15.75" x14ac:dyDescent="0.25">
      <c r="B111" s="141" t="s">
        <v>190</v>
      </c>
      <c r="C111" s="141" t="s">
        <v>133</v>
      </c>
      <c r="D111" s="142">
        <v>134297.65</v>
      </c>
      <c r="E111" s="142">
        <v>62184.41</v>
      </c>
    </row>
    <row r="112" spans="2:5" s="79" customFormat="1" ht="15.75" x14ac:dyDescent="0.25">
      <c r="B112" s="141" t="s">
        <v>160</v>
      </c>
      <c r="C112" s="141" t="s">
        <v>180</v>
      </c>
      <c r="D112" s="142">
        <v>61977.919999999998</v>
      </c>
      <c r="E112" s="142">
        <v>62184.41</v>
      </c>
    </row>
    <row r="113" spans="1:5" s="79" customFormat="1" ht="15.75" x14ac:dyDescent="0.25">
      <c r="B113" s="141" t="s">
        <v>162</v>
      </c>
      <c r="C113" s="141" t="s">
        <v>216</v>
      </c>
      <c r="D113" s="142">
        <f>D114+D159+D163</f>
        <v>61977.919999999998</v>
      </c>
      <c r="E113" s="142">
        <v>62184.41</v>
      </c>
    </row>
    <row r="114" spans="1:5" s="79" customFormat="1" ht="15.75" x14ac:dyDescent="0.25">
      <c r="B114" s="141">
        <v>32</v>
      </c>
      <c r="C114" s="141" t="s">
        <v>8</v>
      </c>
      <c r="D114" s="142">
        <f>SUM(D115:D151)</f>
        <v>57744.92</v>
      </c>
      <c r="E114" s="142">
        <v>32102.19</v>
      </c>
    </row>
    <row r="115" spans="1:5" s="86" customFormat="1" ht="15.75" x14ac:dyDescent="0.25">
      <c r="A115" s="81"/>
      <c r="B115" s="150">
        <v>312</v>
      </c>
      <c r="C115" s="150" t="s">
        <v>65</v>
      </c>
      <c r="D115" s="151">
        <v>200</v>
      </c>
      <c r="E115" s="151">
        <v>200</v>
      </c>
    </row>
    <row r="116" spans="1:5" s="86" customFormat="1" ht="15.75" x14ac:dyDescent="0.25">
      <c r="A116" s="81"/>
      <c r="B116" s="150">
        <v>312110</v>
      </c>
      <c r="C116" s="150" t="s">
        <v>271</v>
      </c>
      <c r="D116" s="151">
        <v>0</v>
      </c>
      <c r="E116" s="151">
        <v>200</v>
      </c>
    </row>
    <row r="117" spans="1:5" s="79" customFormat="1" ht="15.75" x14ac:dyDescent="0.25">
      <c r="B117" s="145">
        <v>321</v>
      </c>
      <c r="C117" s="145" t="s">
        <v>191</v>
      </c>
      <c r="D117" s="148">
        <v>15404.92</v>
      </c>
      <c r="E117" s="146">
        <v>9984.94</v>
      </c>
    </row>
    <row r="118" spans="1:5" s="79" customFormat="1" ht="15.75" x14ac:dyDescent="0.25">
      <c r="B118" s="145">
        <v>321110</v>
      </c>
      <c r="C118" s="145" t="s">
        <v>272</v>
      </c>
      <c r="D118" s="148">
        <v>0</v>
      </c>
      <c r="E118" s="146">
        <v>1969.5</v>
      </c>
    </row>
    <row r="119" spans="1:5" s="79" customFormat="1" ht="15.75" x14ac:dyDescent="0.25">
      <c r="B119" s="145">
        <v>321120</v>
      </c>
      <c r="C119" s="145" t="s">
        <v>273</v>
      </c>
      <c r="D119" s="148">
        <v>0</v>
      </c>
      <c r="E119" s="146">
        <v>240</v>
      </c>
    </row>
    <row r="120" spans="1:5" s="79" customFormat="1" ht="15.75" x14ac:dyDescent="0.25">
      <c r="B120" s="145">
        <v>321130</v>
      </c>
      <c r="C120" s="145" t="s">
        <v>274</v>
      </c>
      <c r="D120" s="148">
        <v>0</v>
      </c>
      <c r="E120" s="146">
        <v>2848.88</v>
      </c>
    </row>
    <row r="121" spans="1:5" s="79" customFormat="1" ht="15.75" x14ac:dyDescent="0.25">
      <c r="B121" s="145">
        <v>321140</v>
      </c>
      <c r="C121" s="145" t="s">
        <v>275</v>
      </c>
      <c r="D121" s="148">
        <v>0</v>
      </c>
      <c r="E121" s="146">
        <v>435</v>
      </c>
    </row>
    <row r="122" spans="1:5" s="79" customFormat="1" ht="15.75" x14ac:dyDescent="0.25">
      <c r="B122" s="145">
        <v>321150</v>
      </c>
      <c r="C122" s="145" t="s">
        <v>276</v>
      </c>
      <c r="D122" s="148">
        <v>0</v>
      </c>
      <c r="E122" s="146">
        <v>4545.9399999999996</v>
      </c>
    </row>
    <row r="123" spans="1:5" s="79" customFormat="1" ht="15.75" x14ac:dyDescent="0.25">
      <c r="B123" s="145">
        <v>321160</v>
      </c>
      <c r="C123" s="145" t="s">
        <v>266</v>
      </c>
      <c r="D123" s="148">
        <v>0</v>
      </c>
      <c r="E123" s="146">
        <v>229.92</v>
      </c>
    </row>
    <row r="124" spans="1:5" s="79" customFormat="1" ht="15.75" x14ac:dyDescent="0.25">
      <c r="B124" s="145">
        <v>321190</v>
      </c>
      <c r="C124" s="145" t="s">
        <v>277</v>
      </c>
      <c r="D124" s="148">
        <v>0</v>
      </c>
      <c r="E124" s="146">
        <v>764.2</v>
      </c>
    </row>
    <row r="125" spans="1:5" s="79" customFormat="1" ht="15.75" x14ac:dyDescent="0.25">
      <c r="B125" s="145">
        <v>321310</v>
      </c>
      <c r="C125" s="145" t="s">
        <v>267</v>
      </c>
      <c r="D125" s="148">
        <v>0</v>
      </c>
      <c r="E125" s="146">
        <v>1465</v>
      </c>
    </row>
    <row r="126" spans="1:5" s="79" customFormat="1" ht="15.75" x14ac:dyDescent="0.25">
      <c r="B126" s="145">
        <v>322</v>
      </c>
      <c r="C126" s="145" t="s">
        <v>186</v>
      </c>
      <c r="D126" s="148">
        <v>4890</v>
      </c>
      <c r="E126" s="146">
        <v>2058.6999999999998</v>
      </c>
    </row>
    <row r="127" spans="1:5" s="79" customFormat="1" ht="15.75" x14ac:dyDescent="0.25">
      <c r="B127" s="145">
        <v>322110</v>
      </c>
      <c r="C127" s="145" t="s">
        <v>237</v>
      </c>
      <c r="D127" s="148">
        <v>0</v>
      </c>
      <c r="E127" s="146">
        <v>714.5</v>
      </c>
    </row>
    <row r="128" spans="1:5" s="79" customFormat="1" ht="15.75" x14ac:dyDescent="0.25">
      <c r="B128" s="145">
        <v>322120</v>
      </c>
      <c r="C128" s="145" t="s">
        <v>238</v>
      </c>
      <c r="D128" s="148">
        <v>0</v>
      </c>
      <c r="E128" s="146">
        <v>110.2</v>
      </c>
    </row>
    <row r="129" spans="2:5" s="79" customFormat="1" ht="15.75" x14ac:dyDescent="0.25">
      <c r="B129" s="145">
        <v>322140</v>
      </c>
      <c r="C129" s="145" t="s">
        <v>239</v>
      </c>
      <c r="D129" s="148">
        <v>0</v>
      </c>
      <c r="E129" s="146">
        <v>653.94000000000005</v>
      </c>
    </row>
    <row r="130" spans="2:5" s="79" customFormat="1" ht="15.75" x14ac:dyDescent="0.25">
      <c r="B130" s="145">
        <v>322190</v>
      </c>
      <c r="C130" s="145" t="s">
        <v>240</v>
      </c>
      <c r="D130" s="148">
        <v>0</v>
      </c>
      <c r="E130" s="146">
        <v>707.99</v>
      </c>
    </row>
    <row r="131" spans="2:5" s="79" customFormat="1" ht="15.75" x14ac:dyDescent="0.25">
      <c r="B131" s="145">
        <v>322310</v>
      </c>
      <c r="C131" s="145" t="s">
        <v>241</v>
      </c>
      <c r="D131" s="148">
        <v>0</v>
      </c>
      <c r="E131" s="146">
        <v>1438.62</v>
      </c>
    </row>
    <row r="132" spans="2:5" s="79" customFormat="1" ht="15.75" x14ac:dyDescent="0.25">
      <c r="B132" s="145">
        <v>322410</v>
      </c>
      <c r="C132" s="145" t="s">
        <v>278</v>
      </c>
      <c r="D132" s="148">
        <v>0</v>
      </c>
      <c r="E132" s="146">
        <v>168.35</v>
      </c>
    </row>
    <row r="133" spans="2:5" s="79" customFormat="1" ht="15.75" x14ac:dyDescent="0.25">
      <c r="B133" s="145">
        <v>322420</v>
      </c>
      <c r="C133" s="145" t="s">
        <v>279</v>
      </c>
      <c r="D133" s="148">
        <v>0</v>
      </c>
      <c r="E133" s="146">
        <v>531.28</v>
      </c>
    </row>
    <row r="134" spans="2:5" s="79" customFormat="1" ht="15.75" x14ac:dyDescent="0.25">
      <c r="B134" s="145">
        <v>322510</v>
      </c>
      <c r="C134" s="145" t="s">
        <v>280</v>
      </c>
      <c r="D134" s="148">
        <v>0</v>
      </c>
      <c r="E134" s="146">
        <v>1610.61</v>
      </c>
    </row>
    <row r="135" spans="2:5" s="79" customFormat="1" ht="15.75" x14ac:dyDescent="0.25">
      <c r="B135" s="145">
        <v>323</v>
      </c>
      <c r="C135" s="145" t="s">
        <v>68</v>
      </c>
      <c r="D135" s="148">
        <v>34200</v>
      </c>
      <c r="E135" s="146">
        <v>13218.59</v>
      </c>
    </row>
    <row r="136" spans="2:5" s="79" customFormat="1" ht="15.75" x14ac:dyDescent="0.25">
      <c r="B136" s="145">
        <v>323110</v>
      </c>
      <c r="C136" s="145" t="s">
        <v>242</v>
      </c>
      <c r="D136" s="148">
        <v>0</v>
      </c>
      <c r="E136" s="146">
        <v>245.71</v>
      </c>
    </row>
    <row r="137" spans="2:5" s="79" customFormat="1" ht="15.75" x14ac:dyDescent="0.25">
      <c r="B137" s="145">
        <v>323130</v>
      </c>
      <c r="C137" s="145" t="s">
        <v>281</v>
      </c>
      <c r="D137" s="148">
        <v>0</v>
      </c>
      <c r="E137" s="146">
        <v>162.62</v>
      </c>
    </row>
    <row r="138" spans="2:5" s="79" customFormat="1" ht="15.75" x14ac:dyDescent="0.25">
      <c r="B138" s="145">
        <v>323210</v>
      </c>
      <c r="C138" s="145" t="s">
        <v>282</v>
      </c>
      <c r="D138" s="148">
        <v>0</v>
      </c>
      <c r="E138" s="146">
        <v>18906.439999999999</v>
      </c>
    </row>
    <row r="139" spans="2:5" s="79" customFormat="1" ht="15.75" x14ac:dyDescent="0.25">
      <c r="B139" s="145">
        <v>323220</v>
      </c>
      <c r="C139" s="145" t="s">
        <v>236</v>
      </c>
      <c r="D139" s="148">
        <v>0</v>
      </c>
      <c r="E139" s="146">
        <v>1091.25</v>
      </c>
    </row>
    <row r="140" spans="2:5" s="79" customFormat="1" ht="15.75" x14ac:dyDescent="0.25">
      <c r="B140" s="145">
        <v>323290</v>
      </c>
      <c r="C140" s="145" t="s">
        <v>283</v>
      </c>
      <c r="D140" s="148">
        <v>0</v>
      </c>
      <c r="E140" s="146">
        <v>471.25</v>
      </c>
    </row>
    <row r="141" spans="2:5" s="79" customFormat="1" ht="15.75" x14ac:dyDescent="0.25">
      <c r="B141" s="145">
        <v>323310</v>
      </c>
      <c r="C141" s="145" t="s">
        <v>244</v>
      </c>
      <c r="D141" s="148">
        <v>0</v>
      </c>
      <c r="E141" s="146">
        <v>63.72</v>
      </c>
    </row>
    <row r="142" spans="2:5" s="79" customFormat="1" ht="15.75" x14ac:dyDescent="0.25">
      <c r="B142" s="145">
        <v>323410</v>
      </c>
      <c r="C142" s="145" t="s">
        <v>245</v>
      </c>
      <c r="D142" s="148">
        <v>0</v>
      </c>
      <c r="E142" s="146">
        <v>158.33000000000001</v>
      </c>
    </row>
    <row r="143" spans="2:5" s="79" customFormat="1" ht="15.75" x14ac:dyDescent="0.25">
      <c r="B143" s="145">
        <v>323490</v>
      </c>
      <c r="C143" s="145" t="s">
        <v>284</v>
      </c>
      <c r="D143" s="148">
        <v>0</v>
      </c>
      <c r="E143" s="146">
        <v>101.35</v>
      </c>
    </row>
    <row r="144" spans="2:5" s="79" customFormat="1" ht="15.75" x14ac:dyDescent="0.25">
      <c r="B144" s="145">
        <v>323520</v>
      </c>
      <c r="C144" s="145" t="s">
        <v>246</v>
      </c>
      <c r="D144" s="148">
        <v>0</v>
      </c>
      <c r="E144" s="146">
        <v>1592.7</v>
      </c>
    </row>
    <row r="145" spans="2:5" s="79" customFormat="1" ht="15.75" x14ac:dyDescent="0.25">
      <c r="B145" s="145">
        <v>323720</v>
      </c>
      <c r="C145" s="145" t="s">
        <v>262</v>
      </c>
      <c r="D145" s="148">
        <v>0</v>
      </c>
      <c r="E145" s="146">
        <v>8775.9699999999993</v>
      </c>
    </row>
    <row r="146" spans="2:5" s="79" customFormat="1" ht="15.75" x14ac:dyDescent="0.25">
      <c r="B146" s="145">
        <v>323770</v>
      </c>
      <c r="C146" s="145" t="s">
        <v>248</v>
      </c>
      <c r="D146" s="148">
        <v>0</v>
      </c>
      <c r="E146" s="146">
        <v>262.5</v>
      </c>
    </row>
    <row r="147" spans="2:5" s="79" customFormat="1" ht="15.75" x14ac:dyDescent="0.25">
      <c r="B147" s="145">
        <v>323810</v>
      </c>
      <c r="C147" s="145" t="s">
        <v>249</v>
      </c>
      <c r="D147" s="148">
        <v>0</v>
      </c>
      <c r="E147" s="146">
        <v>1113.4000000000001</v>
      </c>
    </row>
    <row r="148" spans="2:5" s="79" customFormat="1" ht="15.75" x14ac:dyDescent="0.25">
      <c r="B148" s="145">
        <v>323820</v>
      </c>
      <c r="C148" s="145" t="s">
        <v>250</v>
      </c>
      <c r="D148" s="148">
        <v>0</v>
      </c>
      <c r="E148" s="146">
        <v>85</v>
      </c>
    </row>
    <row r="149" spans="2:5" s="79" customFormat="1" ht="15.75" x14ac:dyDescent="0.25">
      <c r="B149" s="145">
        <v>323890</v>
      </c>
      <c r="C149" s="145" t="s">
        <v>251</v>
      </c>
      <c r="D149" s="148">
        <v>0</v>
      </c>
      <c r="E149" s="146">
        <v>681.92</v>
      </c>
    </row>
    <row r="150" spans="2:5" s="79" customFormat="1" ht="15.75" x14ac:dyDescent="0.25">
      <c r="B150" s="145">
        <v>323910</v>
      </c>
      <c r="C150" s="145" t="s">
        <v>285</v>
      </c>
      <c r="D150" s="148">
        <v>0</v>
      </c>
      <c r="E150" s="146">
        <v>18.399999999999999</v>
      </c>
    </row>
    <row r="151" spans="2:5" s="79" customFormat="1" ht="15.75" x14ac:dyDescent="0.25">
      <c r="B151" s="145">
        <v>329</v>
      </c>
      <c r="C151" s="145" t="s">
        <v>69</v>
      </c>
      <c r="D151" s="148">
        <v>3050</v>
      </c>
      <c r="E151" s="146">
        <v>3072.13</v>
      </c>
    </row>
    <row r="152" spans="2:5" s="79" customFormat="1" ht="15.75" x14ac:dyDescent="0.25">
      <c r="B152" s="145">
        <v>329310</v>
      </c>
      <c r="C152" s="145" t="s">
        <v>92</v>
      </c>
      <c r="D152" s="148">
        <v>0</v>
      </c>
      <c r="E152" s="146">
        <v>4089.01</v>
      </c>
    </row>
    <row r="153" spans="2:5" s="79" customFormat="1" ht="15.75" x14ac:dyDescent="0.25">
      <c r="B153" s="145">
        <v>329410</v>
      </c>
      <c r="C153" s="145" t="s">
        <v>252</v>
      </c>
      <c r="D153" s="148">
        <v>0</v>
      </c>
      <c r="E153" s="146">
        <v>610</v>
      </c>
    </row>
    <row r="154" spans="2:5" s="79" customFormat="1" ht="15.75" x14ac:dyDescent="0.25">
      <c r="B154" s="145">
        <v>329420</v>
      </c>
      <c r="C154" s="145" t="s">
        <v>290</v>
      </c>
      <c r="D154" s="148">
        <v>0</v>
      </c>
      <c r="E154" s="146">
        <v>45</v>
      </c>
    </row>
    <row r="155" spans="2:5" s="79" customFormat="1" ht="15.75" x14ac:dyDescent="0.25">
      <c r="B155" s="145">
        <v>329510</v>
      </c>
      <c r="C155" s="145" t="s">
        <v>291</v>
      </c>
      <c r="D155" s="148">
        <v>0</v>
      </c>
      <c r="E155" s="146">
        <v>89.14</v>
      </c>
    </row>
    <row r="156" spans="2:5" s="79" customFormat="1" ht="15.75" x14ac:dyDescent="0.25">
      <c r="B156" s="145">
        <v>329520</v>
      </c>
      <c r="C156" s="145" t="s">
        <v>292</v>
      </c>
      <c r="D156" s="148">
        <v>0</v>
      </c>
      <c r="E156" s="146">
        <v>33.18</v>
      </c>
    </row>
    <row r="157" spans="2:5" s="79" customFormat="1" ht="15.75" x14ac:dyDescent="0.25">
      <c r="B157" s="145">
        <v>329530</v>
      </c>
      <c r="C157" s="145" t="s">
        <v>293</v>
      </c>
      <c r="D157" s="148">
        <v>0</v>
      </c>
      <c r="E157" s="146">
        <v>64.38</v>
      </c>
    </row>
    <row r="158" spans="2:5" s="79" customFormat="1" ht="15.75" x14ac:dyDescent="0.25">
      <c r="B158" s="145">
        <v>329990</v>
      </c>
      <c r="C158" s="145" t="s">
        <v>184</v>
      </c>
      <c r="D158" s="148">
        <v>0</v>
      </c>
      <c r="E158" s="146">
        <v>90</v>
      </c>
    </row>
    <row r="159" spans="2:5" s="79" customFormat="1" ht="15.75" x14ac:dyDescent="0.25">
      <c r="B159" s="143">
        <v>34</v>
      </c>
      <c r="C159" s="143" t="s">
        <v>70</v>
      </c>
      <c r="D159" s="144">
        <v>1270</v>
      </c>
      <c r="E159" s="144">
        <v>725.68</v>
      </c>
    </row>
    <row r="160" spans="2:5" s="79" customFormat="1" ht="15.75" x14ac:dyDescent="0.25">
      <c r="B160" s="145">
        <v>343</v>
      </c>
      <c r="C160" s="145" t="s">
        <v>71</v>
      </c>
      <c r="D160" s="148">
        <v>1270</v>
      </c>
      <c r="E160" s="146">
        <v>725.68</v>
      </c>
    </row>
    <row r="161" spans="2:5" s="79" customFormat="1" ht="15.75" x14ac:dyDescent="0.25">
      <c r="B161" s="145">
        <v>343110</v>
      </c>
      <c r="C161" s="145" t="s">
        <v>289</v>
      </c>
      <c r="D161" s="148">
        <v>0</v>
      </c>
      <c r="E161" s="146">
        <v>154</v>
      </c>
    </row>
    <row r="162" spans="2:5" s="79" customFormat="1" ht="15.75" x14ac:dyDescent="0.25">
      <c r="B162" s="145">
        <v>343120</v>
      </c>
      <c r="C162" s="145" t="s">
        <v>288</v>
      </c>
      <c r="D162" s="148">
        <v>0</v>
      </c>
      <c r="E162" s="146">
        <v>1141.5999999999999</v>
      </c>
    </row>
    <row r="163" spans="2:5" s="79" customFormat="1" ht="15.75" x14ac:dyDescent="0.25">
      <c r="B163" s="143">
        <v>42</v>
      </c>
      <c r="C163" s="143" t="s">
        <v>72</v>
      </c>
      <c r="D163" s="144">
        <v>2963</v>
      </c>
      <c r="E163" s="144">
        <v>3066.11</v>
      </c>
    </row>
    <row r="164" spans="2:5" s="79" customFormat="1" ht="15.75" x14ac:dyDescent="0.25">
      <c r="B164" s="145">
        <v>422</v>
      </c>
      <c r="C164" s="145" t="s">
        <v>73</v>
      </c>
      <c r="D164" s="148">
        <v>2963</v>
      </c>
      <c r="E164" s="146">
        <v>2404.65</v>
      </c>
    </row>
    <row r="165" spans="2:5" s="79" customFormat="1" ht="15.75" x14ac:dyDescent="0.25">
      <c r="B165" s="145">
        <v>422120</v>
      </c>
      <c r="C165" s="145" t="s">
        <v>287</v>
      </c>
      <c r="D165" s="148">
        <v>0</v>
      </c>
      <c r="E165" s="146">
        <v>1500</v>
      </c>
    </row>
    <row r="166" spans="2:5" s="79" customFormat="1" ht="15.75" x14ac:dyDescent="0.25">
      <c r="B166" s="145">
        <v>422190</v>
      </c>
      <c r="C166" s="145" t="s">
        <v>225</v>
      </c>
      <c r="D166" s="148">
        <v>0</v>
      </c>
      <c r="E166" s="146">
        <v>102.96</v>
      </c>
    </row>
    <row r="167" spans="2:5" s="79" customFormat="1" ht="15.75" x14ac:dyDescent="0.25">
      <c r="B167" s="145">
        <v>422620</v>
      </c>
      <c r="C167" s="145" t="s">
        <v>286</v>
      </c>
      <c r="D167" s="148">
        <v>0</v>
      </c>
      <c r="E167" s="146">
        <v>1463.15</v>
      </c>
    </row>
    <row r="168" spans="2:5" s="79" customFormat="1" ht="15.75" x14ac:dyDescent="0.25">
      <c r="B168" s="143">
        <v>45</v>
      </c>
      <c r="C168" s="143" t="s">
        <v>74</v>
      </c>
      <c r="D168" s="156">
        <v>0</v>
      </c>
      <c r="E168" s="144">
        <v>437.5</v>
      </c>
    </row>
    <row r="169" spans="2:5" s="79" customFormat="1" ht="15.75" x14ac:dyDescent="0.25">
      <c r="B169" s="145">
        <v>451</v>
      </c>
      <c r="C169" s="145" t="s">
        <v>75</v>
      </c>
      <c r="D169" s="148">
        <v>0</v>
      </c>
      <c r="E169" s="146">
        <v>437.5</v>
      </c>
    </row>
    <row r="170" spans="2:5" s="79" customFormat="1" ht="15.75" x14ac:dyDescent="0.25">
      <c r="B170" s="145">
        <v>451110</v>
      </c>
      <c r="C170" s="145" t="s">
        <v>75</v>
      </c>
      <c r="D170" s="148">
        <v>0</v>
      </c>
      <c r="E170" s="146">
        <v>437.5</v>
      </c>
    </row>
    <row r="171" spans="2:5" s="79" customFormat="1" ht="15.75" x14ac:dyDescent="0.25">
      <c r="B171" s="158" t="s">
        <v>134</v>
      </c>
      <c r="C171" s="158" t="s">
        <v>135</v>
      </c>
      <c r="D171" s="157">
        <v>71882.23</v>
      </c>
      <c r="E171" s="157">
        <v>0</v>
      </c>
    </row>
    <row r="172" spans="2:5" s="79" customFormat="1" ht="15.75" x14ac:dyDescent="0.25">
      <c r="B172" s="145">
        <v>323</v>
      </c>
      <c r="C172" s="145" t="s">
        <v>68</v>
      </c>
      <c r="D172" s="148">
        <v>66882.23</v>
      </c>
      <c r="E172" s="146">
        <v>0</v>
      </c>
    </row>
    <row r="173" spans="2:5" ht="15.75" x14ac:dyDescent="0.25">
      <c r="B173" s="166">
        <v>422</v>
      </c>
      <c r="C173" s="166" t="s">
        <v>294</v>
      </c>
      <c r="D173" s="148">
        <v>5000</v>
      </c>
      <c r="E173" s="146">
        <v>0</v>
      </c>
    </row>
  </sheetData>
  <mergeCells count="4">
    <mergeCell ref="B2:E2"/>
    <mergeCell ref="B4:E4"/>
    <mergeCell ref="B6:E6"/>
    <mergeCell ref="B7:E7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Izvještaj po programskoj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Vesa Pažin</cp:lastModifiedBy>
  <cp:lastPrinted>2026-03-23T12:44:10Z</cp:lastPrinted>
  <dcterms:created xsi:type="dcterms:W3CDTF">2022-08-12T12:51:27Z</dcterms:created>
  <dcterms:modified xsi:type="dcterms:W3CDTF">2026-03-24T11:19:39Z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proračuna JLP(R)S.xlsx</vt:lpwstr>
  </property>
</Properties>
</file>